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4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lgov.sharepoint.com/teams/IPA.Team/Shared Documents/Planning and Procurement/REC Prices/2023-2024 REC Pricing Update/FINAL PRICES/"/>
    </mc:Choice>
  </mc:AlternateContent>
  <xr:revisionPtr revIDLastSave="0" documentId="8_{9032AC15-D77E-4151-A2DE-93F8E5E8FEA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ILShines" sheetId="4" r:id="rId1"/>
    <sheet name="ILSFA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4" l="1"/>
  <c r="I6" i="4"/>
  <c r="I7" i="4"/>
  <c r="I8" i="4"/>
  <c r="I9" i="4"/>
  <c r="I10" i="4"/>
  <c r="I11" i="4"/>
  <c r="I15" i="4"/>
  <c r="I16" i="4"/>
  <c r="I17" i="4"/>
  <c r="I18" i="4"/>
  <c r="I19" i="4"/>
  <c r="I20" i="4"/>
  <c r="I24" i="4"/>
  <c r="I25" i="4"/>
  <c r="I26" i="4"/>
  <c r="I27" i="4"/>
  <c r="I28" i="4"/>
  <c r="I29" i="4"/>
  <c r="C33" i="4"/>
  <c r="I33" i="4" s="1"/>
  <c r="D33" i="4"/>
  <c r="C34" i="4"/>
  <c r="I34" i="4" s="1"/>
  <c r="D34" i="4"/>
  <c r="C35" i="4"/>
  <c r="I35" i="4" s="1"/>
  <c r="D35" i="4"/>
  <c r="C36" i="4"/>
  <c r="I36" i="4" s="1"/>
  <c r="D36" i="4"/>
  <c r="C37" i="4"/>
  <c r="I37" i="4" s="1"/>
  <c r="D37" i="4"/>
  <c r="C38" i="4"/>
  <c r="I38" i="4" s="1"/>
  <c r="D38" i="4"/>
  <c r="M38" i="4"/>
  <c r="L38" i="4"/>
  <c r="J37" i="4"/>
  <c r="J36" i="4"/>
  <c r="M35" i="4"/>
  <c r="L35" i="4"/>
  <c r="M34" i="4"/>
  <c r="M29" i="4"/>
  <c r="L29" i="4"/>
  <c r="J29" i="4"/>
  <c r="M28" i="4"/>
  <c r="L28" i="4"/>
  <c r="J28" i="4"/>
  <c r="M27" i="4"/>
  <c r="L27" i="4"/>
  <c r="J27" i="4"/>
  <c r="M26" i="4"/>
  <c r="L26" i="4"/>
  <c r="J26" i="4"/>
  <c r="M25" i="4"/>
  <c r="L25" i="4"/>
  <c r="J25" i="4"/>
  <c r="M24" i="4"/>
  <c r="L24" i="4"/>
  <c r="J24" i="4"/>
  <c r="M20" i="4"/>
  <c r="L20" i="4"/>
  <c r="J20" i="4"/>
  <c r="M19" i="4"/>
  <c r="L19" i="4"/>
  <c r="J19" i="4"/>
  <c r="M18" i="4"/>
  <c r="L18" i="4"/>
  <c r="J18" i="4"/>
  <c r="M17" i="4"/>
  <c r="L17" i="4"/>
  <c r="J17" i="4"/>
  <c r="M16" i="4"/>
  <c r="L16" i="4"/>
  <c r="J16" i="4"/>
  <c r="M15" i="4"/>
  <c r="L15" i="4"/>
  <c r="J15" i="4"/>
  <c r="M11" i="4"/>
  <c r="L11" i="4"/>
  <c r="J11" i="4"/>
  <c r="M10" i="4"/>
  <c r="L10" i="4"/>
  <c r="J10" i="4"/>
  <c r="M9" i="4"/>
  <c r="L9" i="4"/>
  <c r="J9" i="4"/>
  <c r="M8" i="4"/>
  <c r="L8" i="4"/>
  <c r="J8" i="4"/>
  <c r="M7" i="4"/>
  <c r="L7" i="4"/>
  <c r="J7" i="4"/>
  <c r="M6" i="4"/>
  <c r="L6" i="4"/>
  <c r="J6" i="4"/>
  <c r="M5" i="4"/>
  <c r="L5" i="4"/>
  <c r="J5" i="4"/>
  <c r="M41" i="3"/>
  <c r="L41" i="3"/>
  <c r="J41" i="3"/>
  <c r="I41" i="3"/>
  <c r="M40" i="3"/>
  <c r="L40" i="3"/>
  <c r="J40" i="3"/>
  <c r="I40" i="3"/>
  <c r="M39" i="3"/>
  <c r="L39" i="3"/>
  <c r="J39" i="3"/>
  <c r="I39" i="3"/>
  <c r="M38" i="3"/>
  <c r="L38" i="3"/>
  <c r="J38" i="3"/>
  <c r="I38" i="3"/>
  <c r="M37" i="3"/>
  <c r="L37" i="3"/>
  <c r="J37" i="3"/>
  <c r="I37" i="3"/>
  <c r="M36" i="3"/>
  <c r="L36" i="3"/>
  <c r="J36" i="3"/>
  <c r="I36" i="3"/>
  <c r="M32" i="3"/>
  <c r="L32" i="3"/>
  <c r="J32" i="3"/>
  <c r="I32" i="3"/>
  <c r="M31" i="3"/>
  <c r="L31" i="3"/>
  <c r="J31" i="3"/>
  <c r="I31" i="3"/>
  <c r="M30" i="3"/>
  <c r="L30" i="3"/>
  <c r="J30" i="3"/>
  <c r="I30" i="3"/>
  <c r="M29" i="3"/>
  <c r="L29" i="3"/>
  <c r="J29" i="3"/>
  <c r="I29" i="3"/>
  <c r="M28" i="3"/>
  <c r="L28" i="3"/>
  <c r="J28" i="3"/>
  <c r="I28" i="3"/>
  <c r="M27" i="3"/>
  <c r="L27" i="3"/>
  <c r="J27" i="3"/>
  <c r="I27" i="3"/>
  <c r="M23" i="3"/>
  <c r="L23" i="3"/>
  <c r="J23" i="3"/>
  <c r="I23" i="3"/>
  <c r="M22" i="3"/>
  <c r="L22" i="3"/>
  <c r="J22" i="3"/>
  <c r="I22" i="3"/>
  <c r="M21" i="3"/>
  <c r="L21" i="3"/>
  <c r="J21" i="3"/>
  <c r="I21" i="3"/>
  <c r="M20" i="3"/>
  <c r="L20" i="3"/>
  <c r="J20" i="3"/>
  <c r="I20" i="3"/>
  <c r="M19" i="3"/>
  <c r="L19" i="3"/>
  <c r="J19" i="3"/>
  <c r="I19" i="3"/>
  <c r="M18" i="3"/>
  <c r="L18" i="3"/>
  <c r="J18" i="3"/>
  <c r="I18" i="3"/>
  <c r="M17" i="3"/>
  <c r="L17" i="3"/>
  <c r="J17" i="3"/>
  <c r="I17" i="3"/>
  <c r="M8" i="3"/>
  <c r="L8" i="3"/>
  <c r="J8" i="3"/>
  <c r="I8" i="3"/>
  <c r="M7" i="3"/>
  <c r="L7" i="3"/>
  <c r="J7" i="3"/>
  <c r="I7" i="3"/>
  <c r="M6" i="3"/>
  <c r="L6" i="3"/>
  <c r="J6" i="3"/>
  <c r="I6" i="3"/>
  <c r="J33" i="4" l="1"/>
  <c r="M33" i="4"/>
  <c r="L34" i="4"/>
  <c r="L36" i="4"/>
  <c r="M36" i="4"/>
  <c r="M37" i="4"/>
  <c r="L33" i="4"/>
  <c r="L37" i="4"/>
  <c r="J35" i="4"/>
  <c r="J34" i="4"/>
  <c r="J38" i="4"/>
</calcChain>
</file>

<file path=xl/sharedStrings.xml><?xml version="1.0" encoding="utf-8"?>
<sst xmlns="http://schemas.openxmlformats.org/spreadsheetml/2006/main" count="135" uniqueCount="26">
  <si>
    <t>2023-2024 Prices</t>
  </si>
  <si>
    <t>2022-2023 Prices</t>
  </si>
  <si>
    <t>Change from 2022-2023 ($)</t>
  </si>
  <si>
    <t>Change from 2022-2023 (%)</t>
  </si>
  <si>
    <t>Illinois Shines (Adjustable Block Program)</t>
  </si>
  <si>
    <t>Distributed Generation</t>
  </si>
  <si>
    <t>Group A</t>
  </si>
  <si>
    <t>Group B</t>
  </si>
  <si>
    <t>0 - 10 kW</t>
  </si>
  <si>
    <t>10 - 25 kW</t>
  </si>
  <si>
    <t>25 - 100 kW</t>
  </si>
  <si>
    <t>100 - 200 kW</t>
  </si>
  <si>
    <t>200 - 500 kW</t>
  </si>
  <si>
    <t>500 - 2000 kW</t>
  </si>
  <si>
    <t>2000- 5000 kW</t>
  </si>
  <si>
    <t>Traditional Community Solar</t>
  </si>
  <si>
    <t>0 - 25 kW</t>
  </si>
  <si>
    <t>Community-Driven Community Solar</t>
  </si>
  <si>
    <t>Public Schools</t>
  </si>
  <si>
    <t xml:space="preserve">2023-2024 Prices </t>
  </si>
  <si>
    <t>Illinois Solar for All</t>
  </si>
  <si>
    <t>Single and Small Multifamily (1-4 Unit)</t>
  </si>
  <si>
    <t>Residential Solar Pilot</t>
  </si>
  <si>
    <t>Large Multifamily (5+ Unit)</t>
  </si>
  <si>
    <t>Low-Income Community Solar</t>
  </si>
  <si>
    <t>Non-profit and Public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</si>
</sst>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EBF1DE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0" fontId="0" fillId="0" borderId="0" xfId="2" applyNumberFormat="1" applyFont="1"/>
    <xf numFmtId="8" fontId="0" fillId="0" borderId="0" xfId="0" applyNumberFormat="1"/>
    <xf numFmtId="0" fontId="2" fillId="0" borderId="0" xfId="0" applyFont="1" applyAlignment="1">
      <alignment horizontal="left"/>
    </xf>
    <xf numFmtId="0" fontId="4" fillId="0" borderId="0" xfId="0" applyFont="1"/>
    <xf numFmtId="0" fontId="6" fillId="0" borderId="2" xfId="0" applyFont="1" applyBorder="1"/>
    <xf numFmtId="0" fontId="6" fillId="2" borderId="2" xfId="0" applyFont="1" applyFill="1" applyBorder="1" applyAlignment="1">
      <alignment horizontal="center" wrapText="1"/>
    </xf>
    <xf numFmtId="0" fontId="4" fillId="0" borderId="2" xfId="0" applyFont="1" applyBorder="1"/>
    <xf numFmtId="0" fontId="6" fillId="0" borderId="2" xfId="0" applyFont="1" applyBorder="1" applyAlignment="1">
      <alignment horizontal="left"/>
    </xf>
    <xf numFmtId="8" fontId="4" fillId="3" borderId="2" xfId="0" applyNumberFormat="1" applyFont="1" applyFill="1" applyBorder="1" applyAlignment="1">
      <alignment horizontal="center"/>
    </xf>
    <xf numFmtId="8" fontId="7" fillId="0" borderId="2" xfId="0" applyNumberFormat="1" applyFont="1" applyBorder="1" applyAlignment="1">
      <alignment horizontal="center"/>
    </xf>
    <xf numFmtId="8" fontId="0" fillId="0" borderId="2" xfId="2" applyNumberFormat="1" applyFont="1" applyBorder="1"/>
    <xf numFmtId="10" fontId="0" fillId="0" borderId="2" xfId="2" applyNumberFormat="1" applyFont="1" applyBorder="1"/>
    <xf numFmtId="44" fontId="0" fillId="0" borderId="2" xfId="1" applyFont="1" applyBorder="1"/>
    <xf numFmtId="8" fontId="7" fillId="0" borderId="3" xfId="0" applyNumberFormat="1" applyFont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44" fontId="0" fillId="0" borderId="0" xfId="1" applyFont="1"/>
    <xf numFmtId="0" fontId="7" fillId="0" borderId="0" xfId="0" applyFont="1"/>
    <xf numFmtId="0" fontId="5" fillId="0" borderId="1" xfId="0" applyFont="1" applyBorder="1" applyAlignment="1">
      <alignment horizontal="center" vertical="top" wrapText="1"/>
    </xf>
    <xf numFmtId="8" fontId="0" fillId="0" borderId="0" xfId="2" applyNumberFormat="1" applyFont="1" applyBorder="1"/>
    <xf numFmtId="10" fontId="0" fillId="0" borderId="0" xfId="2" applyNumberFormat="1" applyFont="1" applyBorder="1"/>
    <xf numFmtId="0" fontId="2" fillId="0" borderId="0" xfId="0" applyFont="1" applyAlignment="1">
      <alignment wrapText="1"/>
    </xf>
    <xf numFmtId="0" fontId="0" fillId="0" borderId="0" xfId="0" applyAlignment="1"/>
    <xf numFmtId="0" fontId="8" fillId="0" borderId="0" xfId="0" applyFont="1" applyAlignment="1"/>
    <xf numFmtId="0" fontId="5" fillId="0" borderId="0" xfId="0" applyFont="1" applyAlignment="1">
      <alignment horizontal="center" vertical="top" wrapText="1"/>
    </xf>
    <xf numFmtId="0" fontId="8" fillId="0" borderId="0" xfId="0" applyFont="1"/>
    <xf numFmtId="10" fontId="8" fillId="0" borderId="0" xfId="2" applyNumberFormat="1" applyFont="1"/>
    <xf numFmtId="0" fontId="6" fillId="0" borderId="0" xfId="0" applyFont="1" applyBorder="1" applyAlignment="1">
      <alignment horizontal="left"/>
    </xf>
    <xf numFmtId="8" fontId="0" fillId="0" borderId="0" xfId="2" applyNumberFormat="1" applyFont="1" applyFill="1" applyBorder="1"/>
    <xf numFmtId="0" fontId="0" fillId="0" borderId="0" xfId="0" applyFill="1"/>
    <xf numFmtId="10" fontId="0" fillId="0" borderId="0" xfId="2" applyNumberFormat="1" applyFont="1" applyFill="1" applyBorder="1"/>
    <xf numFmtId="8" fontId="0" fillId="0" borderId="0" xfId="0" applyNumberFormat="1" applyFill="1"/>
    <xf numFmtId="8" fontId="4" fillId="0" borderId="0" xfId="0" applyNumberFormat="1" applyFont="1" applyFill="1" applyBorder="1" applyAlignment="1">
      <alignment horizontal="center"/>
    </xf>
    <xf numFmtId="8" fontId="7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CF32-8818-48CF-AA3A-C2633492B7BF}">
  <dimension ref="A1:Q50"/>
  <sheetViews>
    <sheetView tabSelected="1" workbookViewId="0">
      <selection activeCell="E1" sqref="E1:E1048576"/>
    </sheetView>
  </sheetViews>
  <sheetFormatPr defaultRowHeight="15"/>
  <cols>
    <col min="1" max="1" width="35" customWidth="1"/>
    <col min="9" max="10" width="8.85546875" style="1"/>
  </cols>
  <sheetData>
    <row r="1" spans="1:17" s="22" customFormat="1" ht="31.15" customHeight="1">
      <c r="A1" s="21"/>
      <c r="C1" s="35" t="s">
        <v>0</v>
      </c>
      <c r="D1" s="35"/>
      <c r="E1"/>
      <c r="F1" s="34" t="s">
        <v>1</v>
      </c>
      <c r="G1" s="34"/>
      <c r="H1"/>
      <c r="I1" s="35" t="s">
        <v>2</v>
      </c>
      <c r="J1" s="35"/>
      <c r="K1" s="23"/>
      <c r="L1" s="35" t="s">
        <v>3</v>
      </c>
      <c r="M1" s="35"/>
    </row>
    <row r="2" spans="1:17" ht="15.75">
      <c r="A2" s="3" t="s">
        <v>4</v>
      </c>
      <c r="C2" s="25"/>
      <c r="D2" s="25"/>
      <c r="F2" s="24"/>
      <c r="G2" s="24"/>
      <c r="I2" s="26"/>
      <c r="J2" s="26"/>
      <c r="K2" s="25"/>
      <c r="L2" s="25"/>
      <c r="M2" s="25"/>
    </row>
    <row r="3" spans="1:17" ht="15.75">
      <c r="A3" s="3" t="s">
        <v>5</v>
      </c>
      <c r="F3" s="18"/>
      <c r="G3" s="18"/>
    </row>
    <row r="4" spans="1:17" ht="16.5">
      <c r="A4" s="5"/>
      <c r="C4" s="15" t="s">
        <v>6</v>
      </c>
      <c r="D4" s="15" t="s">
        <v>7</v>
      </c>
      <c r="F4" s="15" t="s">
        <v>6</v>
      </c>
      <c r="G4" s="15" t="s">
        <v>7</v>
      </c>
      <c r="I4" s="15" t="s">
        <v>6</v>
      </c>
      <c r="J4" s="15" t="s">
        <v>7</v>
      </c>
      <c r="K4" s="7"/>
      <c r="L4" s="15" t="s">
        <v>6</v>
      </c>
      <c r="M4" s="15" t="s">
        <v>7</v>
      </c>
    </row>
    <row r="5" spans="1:17" ht="15.75">
      <c r="A5" s="8" t="s">
        <v>8</v>
      </c>
      <c r="C5" s="10">
        <v>75.209246731677993</v>
      </c>
      <c r="D5" s="10">
        <v>83.751234124420634</v>
      </c>
      <c r="F5" s="9">
        <v>78.510000000000005</v>
      </c>
      <c r="G5" s="9">
        <v>82.28</v>
      </c>
      <c r="I5" s="11">
        <f>C5-F5</f>
        <v>-3.300753268322012</v>
      </c>
      <c r="J5" s="11">
        <f>D5-G5</f>
        <v>1.4712341244206328</v>
      </c>
      <c r="L5" s="12">
        <f>(C5-F5)/F5</f>
        <v>-4.2042456608355774E-2</v>
      </c>
      <c r="M5" s="12">
        <f>(D5-G5)/G5</f>
        <v>1.7880823096993594E-2</v>
      </c>
      <c r="Q5" s="2"/>
    </row>
    <row r="6" spans="1:17" ht="15.75">
      <c r="A6" s="8" t="s">
        <v>9</v>
      </c>
      <c r="C6" s="10">
        <v>64.706670100989783</v>
      </c>
      <c r="D6" s="10">
        <v>76.270491331333176</v>
      </c>
      <c r="F6" s="9">
        <v>66.39</v>
      </c>
      <c r="G6" s="9">
        <v>71.89</v>
      </c>
      <c r="I6" s="11">
        <f>C6-F6</f>
        <v>-1.6833298990102179</v>
      </c>
      <c r="J6" s="11">
        <f>D6-G6</f>
        <v>4.3804913313331753</v>
      </c>
      <c r="L6" s="12">
        <f>(C6-F6)/F6</f>
        <v>-2.5355172450824189E-2</v>
      </c>
      <c r="M6" s="12">
        <f>(D6-G6)/G6</f>
        <v>6.09332498446679E-2</v>
      </c>
      <c r="Q6" s="2"/>
    </row>
    <row r="7" spans="1:17" ht="15.75">
      <c r="A7" s="8" t="s">
        <v>10</v>
      </c>
      <c r="C7" s="10">
        <v>59.27799510161713</v>
      </c>
      <c r="D7" s="10">
        <v>69.473498635179098</v>
      </c>
      <c r="F7" s="9">
        <v>57.94</v>
      </c>
      <c r="G7" s="9">
        <v>62.23</v>
      </c>
      <c r="I7" s="11">
        <f>C7-F7</f>
        <v>1.3379951016171319</v>
      </c>
      <c r="J7" s="11">
        <f>D7-G7</f>
        <v>7.2434986351791011</v>
      </c>
      <c r="L7" s="12">
        <f>(C7-F7)/F7</f>
        <v>2.3092770134917708E-2</v>
      </c>
      <c r="M7" s="12">
        <f>(D7-G7)/G7</f>
        <v>0.11639882106988754</v>
      </c>
      <c r="Q7" s="2"/>
    </row>
    <row r="8" spans="1:17" ht="15.75">
      <c r="A8" s="8" t="s">
        <v>11</v>
      </c>
      <c r="C8" s="10">
        <v>60.436049575549703</v>
      </c>
      <c r="D8" s="10">
        <v>65.962856644973385</v>
      </c>
      <c r="F8" s="9">
        <v>58.85</v>
      </c>
      <c r="G8" s="9">
        <v>59.02</v>
      </c>
      <c r="I8" s="11">
        <f>C8-F8</f>
        <v>1.5860495755497013</v>
      </c>
      <c r="J8" s="11">
        <f>D8-G8</f>
        <v>6.9428566449733822</v>
      </c>
      <c r="L8" s="12">
        <f>(C8-F8)/F8</f>
        <v>2.6950714962611744E-2</v>
      </c>
      <c r="M8" s="12">
        <f>(D8-G8)/G8</f>
        <v>0.11763565986061304</v>
      </c>
      <c r="Q8" s="2"/>
    </row>
    <row r="9" spans="1:17" ht="15.75">
      <c r="A9" s="8" t="s">
        <v>12</v>
      </c>
      <c r="C9" s="10">
        <v>53.394693513735859</v>
      </c>
      <c r="D9" s="10">
        <v>58.357776139219837</v>
      </c>
      <c r="F9" s="9">
        <v>52.35</v>
      </c>
      <c r="G9" s="9">
        <v>53.11</v>
      </c>
      <c r="I9" s="11">
        <f>C9-F9</f>
        <v>1.0446935137358579</v>
      </c>
      <c r="J9" s="11">
        <f>D9-G9</f>
        <v>5.2477761392198374</v>
      </c>
      <c r="L9" s="12">
        <f>(C9-F9)/F9</f>
        <v>1.9955941045575128E-2</v>
      </c>
      <c r="M9" s="12">
        <f>(D9-G9)/G9</f>
        <v>9.8809567675011062E-2</v>
      </c>
      <c r="Q9" s="2"/>
    </row>
    <row r="10" spans="1:17" ht="15.75">
      <c r="A10" s="8" t="s">
        <v>13</v>
      </c>
      <c r="C10" s="10">
        <v>50.013495974809175</v>
      </c>
      <c r="D10" s="10">
        <v>52.055130885781359</v>
      </c>
      <c r="F10" s="9">
        <v>50.42</v>
      </c>
      <c r="G10" s="9">
        <v>47.63</v>
      </c>
      <c r="I10" s="11">
        <f>C10-F10</f>
        <v>-0.40650402519082718</v>
      </c>
      <c r="J10" s="11">
        <f>D10-G10</f>
        <v>4.4251308857813569</v>
      </c>
      <c r="L10" s="12">
        <f>(C10-F10)/F10</f>
        <v>-8.0623567074737633E-3</v>
      </c>
      <c r="M10" s="12">
        <f>(D10-G10)/G10</f>
        <v>9.2906380133977673E-2</v>
      </c>
      <c r="Q10" s="2"/>
    </row>
    <row r="11" spans="1:17" ht="15.75">
      <c r="A11" s="8" t="s">
        <v>14</v>
      </c>
      <c r="C11" s="10">
        <v>40.157397457835735</v>
      </c>
      <c r="D11" s="10">
        <v>39.558961261811675</v>
      </c>
      <c r="F11" s="9">
        <v>40.9</v>
      </c>
      <c r="G11" s="9">
        <v>33.31</v>
      </c>
      <c r="I11" s="11">
        <f>C11-F11</f>
        <v>-0.74260254216426347</v>
      </c>
      <c r="J11" s="11">
        <f>D11-G11</f>
        <v>6.2489612618116723</v>
      </c>
      <c r="L11" s="12">
        <f>(C11-F11)/F11</f>
        <v>-1.8156541373209375E-2</v>
      </c>
      <c r="M11" s="12">
        <f>(D11-G11)/G11</f>
        <v>0.1876001579649256</v>
      </c>
      <c r="Q11" s="2"/>
    </row>
    <row r="12" spans="1:17" ht="15.6" customHeight="1">
      <c r="A12" s="4"/>
      <c r="F12" s="4"/>
      <c r="G12" s="4"/>
    </row>
    <row r="13" spans="1:17" ht="15.75">
      <c r="A13" s="3" t="s">
        <v>15</v>
      </c>
      <c r="F13" s="4"/>
      <c r="G13" s="4"/>
    </row>
    <row r="14" spans="1:17" ht="16.5">
      <c r="A14" s="5"/>
      <c r="C14" s="15" t="s">
        <v>6</v>
      </c>
      <c r="D14" s="15" t="s">
        <v>7</v>
      </c>
      <c r="F14" s="15" t="s">
        <v>6</v>
      </c>
      <c r="G14" s="15" t="s">
        <v>7</v>
      </c>
      <c r="I14" s="15" t="s">
        <v>6</v>
      </c>
      <c r="J14" s="15" t="s">
        <v>7</v>
      </c>
      <c r="K14" s="7"/>
      <c r="L14" s="15" t="s">
        <v>6</v>
      </c>
      <c r="M14" s="15" t="s">
        <v>7</v>
      </c>
    </row>
    <row r="15" spans="1:17" ht="15.75">
      <c r="A15" s="8" t="s">
        <v>16</v>
      </c>
      <c r="C15" s="10">
        <v>55.077673821860515</v>
      </c>
      <c r="D15" s="10">
        <v>63.483238917691111</v>
      </c>
      <c r="F15" s="9">
        <v>56.23</v>
      </c>
      <c r="G15" s="9">
        <v>61.54</v>
      </c>
      <c r="I15" s="11">
        <f>C15-F15</f>
        <v>-1.1523261781394822</v>
      </c>
      <c r="J15" s="11">
        <f>D15-G15</f>
        <v>1.9432389176911116</v>
      </c>
      <c r="L15" s="12">
        <f>(C15-F15)/F15</f>
        <v>-2.0493085152756222E-2</v>
      </c>
      <c r="M15" s="12">
        <f>(D15-G15)/G15</f>
        <v>3.1576842991405778E-2</v>
      </c>
      <c r="Q15" s="2"/>
    </row>
    <row r="16" spans="1:17" ht="15.75">
      <c r="A16" s="8" t="s">
        <v>10</v>
      </c>
      <c r="C16" s="10">
        <v>58.937284527617258</v>
      </c>
      <c r="D16" s="10">
        <v>71.924928931643677</v>
      </c>
      <c r="F16" s="9">
        <v>59.19</v>
      </c>
      <c r="G16" s="9">
        <v>64.39</v>
      </c>
      <c r="I16" s="11">
        <f>C16-F16</f>
        <v>-0.25271547238273939</v>
      </c>
      <c r="J16" s="11">
        <f>D16-G16</f>
        <v>7.5349289316436767</v>
      </c>
      <c r="L16" s="12">
        <f>(C16-F16)/F16</f>
        <v>-4.2695636489734649E-3</v>
      </c>
      <c r="M16" s="12">
        <f>(D16-G16)/G16</f>
        <v>0.11702017287845437</v>
      </c>
      <c r="Q16" s="2"/>
    </row>
    <row r="17" spans="1:17" ht="15.75">
      <c r="A17" s="8" t="s">
        <v>11</v>
      </c>
      <c r="C17" s="10">
        <v>60.791707026181044</v>
      </c>
      <c r="D17" s="10">
        <v>73.219775072570968</v>
      </c>
      <c r="F17" s="9">
        <v>60.85</v>
      </c>
      <c r="G17" s="9">
        <v>65.23</v>
      </c>
      <c r="I17" s="11">
        <f>C17-F17</f>
        <v>-5.8292973818957705E-2</v>
      </c>
      <c r="J17" s="11">
        <f>D17-G17</f>
        <v>7.9897750725709642</v>
      </c>
      <c r="L17" s="12">
        <f>(C17-F17)/F17</f>
        <v>-9.579782057347199E-4</v>
      </c>
      <c r="M17" s="12">
        <f>(D17-G17)/G17</f>
        <v>0.12248620378002398</v>
      </c>
      <c r="Q17" s="2"/>
    </row>
    <row r="18" spans="1:17" ht="15.75">
      <c r="A18" s="8" t="s">
        <v>12</v>
      </c>
      <c r="C18" s="10">
        <v>56.957220995836941</v>
      </c>
      <c r="D18" s="10">
        <v>65.197995661828443</v>
      </c>
      <c r="F18" s="9">
        <v>57.22</v>
      </c>
      <c r="G18" s="9">
        <v>62.09</v>
      </c>
      <c r="I18" s="11">
        <f>C18-F18</f>
        <v>-0.26277900416305755</v>
      </c>
      <c r="J18" s="11">
        <f>D18-G18</f>
        <v>3.1079956618284399</v>
      </c>
      <c r="L18" s="12">
        <f>(C18-F18)/F18</f>
        <v>-4.5924327885889125E-3</v>
      </c>
      <c r="M18" s="12">
        <f>(D18-G18)/G18</f>
        <v>5.0056299916708645E-2</v>
      </c>
      <c r="Q18" s="2"/>
    </row>
    <row r="19" spans="1:17" ht="15.75">
      <c r="A19" s="8" t="s">
        <v>13</v>
      </c>
      <c r="C19" s="10">
        <v>49.940173813436203</v>
      </c>
      <c r="D19" s="10">
        <v>56.08315719566987</v>
      </c>
      <c r="F19" s="9">
        <v>51.32</v>
      </c>
      <c r="G19" s="9">
        <v>55.5</v>
      </c>
      <c r="I19" s="11">
        <f>C19-F19</f>
        <v>-1.3798261865637969</v>
      </c>
      <c r="J19" s="11">
        <f>D19-G19</f>
        <v>0.58315719566986957</v>
      </c>
      <c r="L19" s="12">
        <f>(C19-F19)/F19</f>
        <v>-2.6886714469286765E-2</v>
      </c>
      <c r="M19" s="12">
        <f>(D19-G19)/G19</f>
        <v>1.0507336858916569E-2</v>
      </c>
      <c r="Q19" s="2"/>
    </row>
    <row r="20" spans="1:17" ht="15.75">
      <c r="A20" s="8" t="s">
        <v>14</v>
      </c>
      <c r="C20" s="10">
        <v>39.27374417956252</v>
      </c>
      <c r="D20" s="10">
        <v>42.387634377523071</v>
      </c>
      <c r="F20" s="9">
        <v>45.5</v>
      </c>
      <c r="G20" s="9">
        <v>47.78</v>
      </c>
      <c r="I20" s="11">
        <f>C20-F20</f>
        <v>-6.2262558204374798</v>
      </c>
      <c r="J20" s="11">
        <f>D20-G20</f>
        <v>-5.3923656224769303</v>
      </c>
      <c r="L20" s="12">
        <f>(C20-F20)/F20</f>
        <v>-0.13684078726236221</v>
      </c>
      <c r="M20" s="12">
        <f>(D20-G20)/G20</f>
        <v>-0.11285821729754981</v>
      </c>
      <c r="Q20" s="2"/>
    </row>
    <row r="21" spans="1:17" ht="15.6" customHeight="1">
      <c r="A21" s="4"/>
      <c r="F21" s="4"/>
      <c r="G21" s="4"/>
      <c r="I21" s="19"/>
      <c r="J21" s="19"/>
      <c r="L21" s="20"/>
      <c r="M21" s="20"/>
      <c r="Q21" s="2"/>
    </row>
    <row r="22" spans="1:17" ht="15.75">
      <c r="A22" s="3" t="s">
        <v>17</v>
      </c>
      <c r="F22" s="4"/>
      <c r="G22" s="4"/>
    </row>
    <row r="23" spans="1:17" ht="16.5">
      <c r="A23" s="5"/>
      <c r="C23" s="15" t="s">
        <v>6</v>
      </c>
      <c r="D23" s="15" t="s">
        <v>7</v>
      </c>
      <c r="F23" s="15" t="s">
        <v>6</v>
      </c>
      <c r="G23" s="15" t="s">
        <v>7</v>
      </c>
      <c r="I23" s="15" t="s">
        <v>6</v>
      </c>
      <c r="J23" s="15" t="s">
        <v>7</v>
      </c>
      <c r="K23" s="7"/>
      <c r="L23" s="15" t="s">
        <v>6</v>
      </c>
      <c r="M23" s="15" t="s">
        <v>7</v>
      </c>
    </row>
    <row r="24" spans="1:17" ht="15.75">
      <c r="A24" s="8" t="s">
        <v>16</v>
      </c>
      <c r="C24" s="10">
        <v>71.101018017650617</v>
      </c>
      <c r="D24" s="10">
        <v>82.366373483428873</v>
      </c>
      <c r="F24" s="9">
        <v>71.599999999999994</v>
      </c>
      <c r="G24" s="9">
        <v>78.27</v>
      </c>
      <c r="I24" s="11">
        <f>C24-F24</f>
        <v>-0.49898198234937752</v>
      </c>
      <c r="J24" s="11">
        <f>D24-G24</f>
        <v>4.0963734834288772</v>
      </c>
      <c r="L24" s="12">
        <f>(C24-F24)/F24</f>
        <v>-6.9690220998516418E-3</v>
      </c>
      <c r="M24" s="12">
        <f>(D24-G24)/G24</f>
        <v>5.2336444147551772E-2</v>
      </c>
      <c r="Q24" s="2"/>
    </row>
    <row r="25" spans="1:17" ht="15.75">
      <c r="A25" s="8" t="s">
        <v>10</v>
      </c>
      <c r="C25" s="10">
        <v>76.163110962617708</v>
      </c>
      <c r="D25" s="10">
        <v>93.60931583412021</v>
      </c>
      <c r="F25" s="9">
        <v>75.34</v>
      </c>
      <c r="G25" s="9">
        <v>82.16</v>
      </c>
      <c r="I25" s="11">
        <f>C25-F25</f>
        <v>0.82311096261770444</v>
      </c>
      <c r="J25" s="11">
        <f>D25-G25</f>
        <v>11.449315834120213</v>
      </c>
      <c r="L25" s="12">
        <f>(C25-F25)/F25</f>
        <v>1.092528487679459E-2</v>
      </c>
      <c r="M25" s="12">
        <f>(D25-G25)/G25</f>
        <v>0.13935389282035313</v>
      </c>
      <c r="Q25" s="2"/>
    </row>
    <row r="26" spans="1:17" ht="15.75">
      <c r="A26" s="8" t="s">
        <v>11</v>
      </c>
      <c r="C26" s="10">
        <v>78.330099132419932</v>
      </c>
      <c r="D26" s="10">
        <v>95.124862440548199</v>
      </c>
      <c r="F26" s="9">
        <v>77.27</v>
      </c>
      <c r="G26" s="9">
        <v>83.42</v>
      </c>
      <c r="I26" s="11">
        <f>C26-F26</f>
        <v>1.0600991324199356</v>
      </c>
      <c r="J26" s="11">
        <f>D26-G26</f>
        <v>11.704862440548197</v>
      </c>
      <c r="L26" s="12">
        <f>(C26-F26)/F26</f>
        <v>1.3719414163581412E-2</v>
      </c>
      <c r="M26" s="12">
        <f>(D26-G26)/G26</f>
        <v>0.14031242436523853</v>
      </c>
      <c r="Q26" s="2"/>
    </row>
    <row r="27" spans="1:17" ht="15.75">
      <c r="A27" s="8" t="s">
        <v>12</v>
      </c>
      <c r="C27" s="10">
        <v>73.020557738315659</v>
      </c>
      <c r="D27" s="10">
        <v>84.098168080061313</v>
      </c>
      <c r="F27" s="9">
        <v>72.47</v>
      </c>
      <c r="G27" s="9">
        <v>79.19</v>
      </c>
      <c r="I27" s="11">
        <f>C27-F27</f>
        <v>0.55055773831566057</v>
      </c>
      <c r="J27" s="11">
        <f>D27-G27</f>
        <v>4.9081680800613157</v>
      </c>
      <c r="L27" s="12">
        <f>(C27-F27)/F27</f>
        <v>7.597043443020016E-3</v>
      </c>
      <c r="M27" s="12">
        <f>(D27-G27)/G27</f>
        <v>6.1979644905433964E-2</v>
      </c>
      <c r="Q27" s="2"/>
    </row>
    <row r="28" spans="1:17" ht="15.75">
      <c r="A28" s="8" t="s">
        <v>13</v>
      </c>
      <c r="C28" s="10">
        <v>63.722290844711253</v>
      </c>
      <c r="D28" s="10">
        <v>71.799662172322627</v>
      </c>
      <c r="F28" s="9">
        <v>64.760000000000005</v>
      </c>
      <c r="G28" s="9">
        <v>70.12</v>
      </c>
      <c r="I28" s="11">
        <f>C28-F28</f>
        <v>-1.0377091552887521</v>
      </c>
      <c r="J28" s="11">
        <f>D28-G28</f>
        <v>1.6796621723226224</v>
      </c>
      <c r="L28" s="12">
        <f>(C28-F28)/F28</f>
        <v>-1.6023921483767016E-2</v>
      </c>
      <c r="M28" s="12">
        <f>(D28-G28)/G28</f>
        <v>2.3954109702262156E-2</v>
      </c>
      <c r="Q28" s="2"/>
    </row>
    <row r="29" spans="1:17" ht="15.75">
      <c r="A29" s="8" t="s">
        <v>14</v>
      </c>
      <c r="C29" s="10">
        <v>49.328241998484785</v>
      </c>
      <c r="D29" s="10">
        <v>53.313352637016976</v>
      </c>
      <c r="F29" s="9">
        <v>56.85</v>
      </c>
      <c r="G29" s="9">
        <v>59.44</v>
      </c>
      <c r="I29" s="11">
        <f>C29-F29</f>
        <v>-7.5217580015152166</v>
      </c>
      <c r="J29" s="11">
        <f>D29-G29</f>
        <v>-6.1266473629830216</v>
      </c>
      <c r="L29" s="12">
        <f>(C29-F29)/F29</f>
        <v>-0.13230884787185956</v>
      </c>
      <c r="M29" s="12">
        <f>(D29-G29)/G29</f>
        <v>-0.10307280220361746</v>
      </c>
      <c r="Q29" s="2"/>
    </row>
    <row r="30" spans="1:17" ht="15.6" customHeight="1">
      <c r="A30" s="4"/>
      <c r="F30" s="4"/>
      <c r="G30" s="4"/>
      <c r="Q30" s="2"/>
    </row>
    <row r="31" spans="1:17" ht="15.75">
      <c r="A31" s="3" t="s">
        <v>18</v>
      </c>
      <c r="F31" s="4"/>
      <c r="G31" s="4"/>
    </row>
    <row r="32" spans="1:17" ht="16.5">
      <c r="A32" s="5"/>
      <c r="C32" s="15" t="s">
        <v>6</v>
      </c>
      <c r="D32" s="15" t="s">
        <v>7</v>
      </c>
      <c r="F32" s="15" t="s">
        <v>6</v>
      </c>
      <c r="G32" s="15" t="s">
        <v>7</v>
      </c>
      <c r="I32" s="15" t="s">
        <v>6</v>
      </c>
      <c r="J32" s="15" t="s">
        <v>7</v>
      </c>
      <c r="K32" s="7"/>
      <c r="L32" s="15" t="s">
        <v>6</v>
      </c>
      <c r="M32" s="15" t="s">
        <v>7</v>
      </c>
    </row>
    <row r="33" spans="1:17" ht="15.75">
      <c r="A33" s="8" t="s">
        <v>16</v>
      </c>
      <c r="C33" s="10">
        <f>F33</f>
        <v>74.95</v>
      </c>
      <c r="D33" s="10">
        <f>G33</f>
        <v>81.16</v>
      </c>
      <c r="F33" s="9">
        <v>74.95</v>
      </c>
      <c r="G33" s="9">
        <v>81.16</v>
      </c>
      <c r="I33" s="11">
        <f>C33-F33</f>
        <v>0</v>
      </c>
      <c r="J33" s="11">
        <f>D33-G33</f>
        <v>0</v>
      </c>
      <c r="L33" s="12">
        <f>(C33-F33)/F33</f>
        <v>0</v>
      </c>
      <c r="M33" s="12">
        <f>(D33-G33)/G33</f>
        <v>0</v>
      </c>
      <c r="Q33" s="2"/>
    </row>
    <row r="34" spans="1:17" ht="15.75">
      <c r="A34" s="8" t="s">
        <v>10</v>
      </c>
      <c r="C34" s="10">
        <f>F34</f>
        <v>65.569999999999993</v>
      </c>
      <c r="D34" s="10">
        <f>G34</f>
        <v>70.42</v>
      </c>
      <c r="F34" s="9">
        <v>65.569999999999993</v>
      </c>
      <c r="G34" s="9">
        <v>70.42</v>
      </c>
      <c r="I34" s="11">
        <f>C34-F34</f>
        <v>0</v>
      </c>
      <c r="J34" s="11">
        <f>D34-G34</f>
        <v>0</v>
      </c>
      <c r="L34" s="12">
        <f>(C34-F34)/F34</f>
        <v>0</v>
      </c>
      <c r="M34" s="12">
        <f>(D34-G34)/G34</f>
        <v>0</v>
      </c>
      <c r="Q34" s="2"/>
    </row>
    <row r="35" spans="1:17" ht="15.75">
      <c r="A35" s="8" t="s">
        <v>11</v>
      </c>
      <c r="C35" s="10">
        <f>F35</f>
        <v>66.400000000000006</v>
      </c>
      <c r="D35" s="10">
        <f>G35</f>
        <v>66.59</v>
      </c>
      <c r="F35" s="9">
        <v>66.400000000000006</v>
      </c>
      <c r="G35" s="9">
        <v>66.59</v>
      </c>
      <c r="I35" s="11">
        <f>C35-F35</f>
        <v>0</v>
      </c>
      <c r="J35" s="11">
        <f>D35-G35</f>
        <v>0</v>
      </c>
      <c r="L35" s="12">
        <f>(C35-F35)/F35</f>
        <v>0</v>
      </c>
      <c r="M35" s="12">
        <f>(D35-G35)/G35</f>
        <v>0</v>
      </c>
      <c r="Q35" s="2"/>
    </row>
    <row r="36" spans="1:17" ht="15.75">
      <c r="A36" s="8" t="s">
        <v>12</v>
      </c>
      <c r="C36" s="10">
        <f>F36</f>
        <v>58.94</v>
      </c>
      <c r="D36" s="10">
        <f>G36</f>
        <v>59.81</v>
      </c>
      <c r="F36" s="9">
        <v>58.94</v>
      </c>
      <c r="G36" s="9">
        <v>59.81</v>
      </c>
      <c r="I36" s="11">
        <f>C36-F36</f>
        <v>0</v>
      </c>
      <c r="J36" s="11">
        <f>D36-G36</f>
        <v>0</v>
      </c>
      <c r="L36" s="12">
        <f>(C36-F36)/F36</f>
        <v>0</v>
      </c>
      <c r="M36" s="12">
        <f>(D36-G36)/G36</f>
        <v>0</v>
      </c>
      <c r="Q36" s="2"/>
    </row>
    <row r="37" spans="1:17" ht="15.75">
      <c r="A37" s="8" t="s">
        <v>13</v>
      </c>
      <c r="C37" s="10">
        <f>F37</f>
        <v>56.73</v>
      </c>
      <c r="D37" s="10">
        <f>G37</f>
        <v>53.59</v>
      </c>
      <c r="F37" s="9">
        <v>56.73</v>
      </c>
      <c r="G37" s="9">
        <v>53.59</v>
      </c>
      <c r="I37" s="11">
        <f>C37-F37</f>
        <v>0</v>
      </c>
      <c r="J37" s="11">
        <f>D37-G37</f>
        <v>0</v>
      </c>
      <c r="L37" s="12">
        <f>(C37-F37)/F37</f>
        <v>0</v>
      </c>
      <c r="M37" s="12">
        <f>(D37-G37)/G37</f>
        <v>0</v>
      </c>
      <c r="Q37" s="2"/>
    </row>
    <row r="38" spans="1:17" ht="15.75">
      <c r="A38" s="8" t="s">
        <v>14</v>
      </c>
      <c r="C38" s="10">
        <f>F38</f>
        <v>45.72</v>
      </c>
      <c r="D38" s="10">
        <f>G38</f>
        <v>37.229999999999997</v>
      </c>
      <c r="F38" s="9">
        <v>45.72</v>
      </c>
      <c r="G38" s="9">
        <v>37.229999999999997</v>
      </c>
      <c r="I38" s="11">
        <f>C38-F38</f>
        <v>0</v>
      </c>
      <c r="J38" s="11">
        <f>D38-G38</f>
        <v>0</v>
      </c>
      <c r="L38" s="12">
        <f>(C38-F38)/F38</f>
        <v>0</v>
      </c>
      <c r="M38" s="12">
        <f>(D38-G38)/G38</f>
        <v>0</v>
      </c>
      <c r="Q38" s="2"/>
    </row>
    <row r="39" spans="1:17" ht="15.75">
      <c r="A39" s="4"/>
      <c r="F39" s="4"/>
      <c r="G39" s="4"/>
      <c r="Q39" s="2"/>
    </row>
    <row r="40" spans="1:17" ht="15.6" customHeight="1"/>
    <row r="43" spans="1:17">
      <c r="Q43" s="2"/>
    </row>
    <row r="44" spans="1:17">
      <c r="Q44" s="2"/>
    </row>
    <row r="45" spans="1:17">
      <c r="Q45" s="2"/>
    </row>
    <row r="46" spans="1:17">
      <c r="Q46" s="2"/>
    </row>
    <row r="47" spans="1:17">
      <c r="Q47" s="2"/>
    </row>
    <row r="48" spans="1:17">
      <c r="Q48" s="2"/>
    </row>
    <row r="49" spans="17:17">
      <c r="Q49" s="2"/>
    </row>
    <row r="50" spans="17:17" ht="15.6" customHeight="1"/>
  </sheetData>
  <mergeCells count="4">
    <mergeCell ref="F1:G1"/>
    <mergeCell ref="C1:D1"/>
    <mergeCell ref="I1:J1"/>
    <mergeCell ref="L1:M1"/>
  </mergeCells>
  <conditionalFormatting sqref="L2:M1048576 L1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7FD25-2F5D-4826-8B48-7C706FBE102D}">
  <dimension ref="A1:N43"/>
  <sheetViews>
    <sheetView zoomScale="80" zoomScaleNormal="80" workbookViewId="0">
      <selection activeCell="H1" sqref="H1:H1048576"/>
    </sheetView>
  </sheetViews>
  <sheetFormatPr defaultRowHeight="15" customHeight="1"/>
  <cols>
    <col min="1" max="1" width="38.42578125" bestFit="1" customWidth="1"/>
    <col min="7" max="7" width="8.85546875" bestFit="1" customWidth="1"/>
    <col min="8" max="8" width="8.85546875" customWidth="1"/>
    <col min="9" max="10" width="8.85546875" style="1"/>
  </cols>
  <sheetData>
    <row r="1" spans="1:14" s="22" customFormat="1" ht="31.15" customHeight="1">
      <c r="A1" s="21"/>
      <c r="C1" s="35" t="s">
        <v>19</v>
      </c>
      <c r="D1" s="35"/>
      <c r="E1"/>
      <c r="F1" s="34" t="s">
        <v>1</v>
      </c>
      <c r="G1" s="34"/>
      <c r="H1"/>
      <c r="I1" s="35" t="s">
        <v>2</v>
      </c>
      <c r="J1" s="35"/>
      <c r="K1" s="23"/>
      <c r="L1" s="35" t="s">
        <v>3</v>
      </c>
      <c r="M1" s="35"/>
    </row>
    <row r="2" spans="1:14" ht="15.75">
      <c r="A2" s="4"/>
      <c r="F2" s="4"/>
      <c r="G2" s="4"/>
      <c r="N2" s="2"/>
    </row>
    <row r="3" spans="1:14" ht="15.75">
      <c r="A3" s="3" t="s">
        <v>20</v>
      </c>
      <c r="F3" s="4"/>
      <c r="G3" s="4"/>
    </row>
    <row r="4" spans="1:14" ht="15.75">
      <c r="A4" s="3" t="s">
        <v>21</v>
      </c>
      <c r="F4" s="4"/>
      <c r="G4" s="4"/>
    </row>
    <row r="5" spans="1:14" ht="16.5">
      <c r="A5" s="5"/>
      <c r="C5" s="6" t="s">
        <v>6</v>
      </c>
      <c r="D5" s="6" t="s">
        <v>7</v>
      </c>
      <c r="F5" s="6" t="s">
        <v>6</v>
      </c>
      <c r="G5" s="6" t="s">
        <v>7</v>
      </c>
      <c r="I5" s="6" t="s">
        <v>6</v>
      </c>
      <c r="J5" s="6" t="s">
        <v>7</v>
      </c>
      <c r="K5" s="7"/>
      <c r="L5" s="6" t="s">
        <v>6</v>
      </c>
      <c r="M5" s="6" t="s">
        <v>7</v>
      </c>
    </row>
    <row r="6" spans="1:14" ht="15.75">
      <c r="A6" s="8" t="s">
        <v>8</v>
      </c>
      <c r="C6" s="10">
        <v>179.29781830397368</v>
      </c>
      <c r="D6" s="10">
        <v>179.36611202000731</v>
      </c>
      <c r="F6" s="9">
        <v>180.67</v>
      </c>
      <c r="G6" s="9">
        <v>175.23</v>
      </c>
      <c r="I6" s="11">
        <f>C6-F6</f>
        <v>-1.3721816960263027</v>
      </c>
      <c r="J6" s="11">
        <f>D6-G6</f>
        <v>4.1361120200073174</v>
      </c>
      <c r="L6" s="12">
        <f>(C6-F6)/F6</f>
        <v>-7.5949615100808256E-3</v>
      </c>
      <c r="M6" s="12">
        <f>(D6-G6)/G6</f>
        <v>2.3603903555369045E-2</v>
      </c>
      <c r="N6" s="2"/>
    </row>
    <row r="7" spans="1:14" ht="15.75">
      <c r="A7" s="8" t="s">
        <v>9</v>
      </c>
      <c r="C7" s="10">
        <v>148.91888805327184</v>
      </c>
      <c r="D7" s="14">
        <v>152.22762086941705</v>
      </c>
      <c r="F7" s="9">
        <v>142.16</v>
      </c>
      <c r="G7" s="9">
        <v>141.75</v>
      </c>
      <c r="I7" s="11">
        <f>C7-F7</f>
        <v>6.7588880532718463</v>
      </c>
      <c r="J7" s="11">
        <f>D7-G7</f>
        <v>10.477620869417052</v>
      </c>
      <c r="L7" s="12">
        <f>(C7-F7)/F7</f>
        <v>4.7544232226166619E-2</v>
      </c>
      <c r="M7" s="12">
        <f>(D7-G7)/G7</f>
        <v>7.3916196609644103E-2</v>
      </c>
      <c r="N7" s="2"/>
    </row>
    <row r="8" spans="1:14" ht="15.75">
      <c r="A8" s="8" t="s">
        <v>10</v>
      </c>
      <c r="C8" s="10">
        <v>123.60223477710682</v>
      </c>
      <c r="D8" s="14">
        <v>125.48193165568318</v>
      </c>
      <c r="F8" s="9">
        <v>107.1</v>
      </c>
      <c r="G8" s="9">
        <v>108.51</v>
      </c>
      <c r="I8" s="11">
        <f>C8-F8</f>
        <v>16.502234777106821</v>
      </c>
      <c r="J8" s="11">
        <f>D8-G8</f>
        <v>16.971931655683179</v>
      </c>
      <c r="L8" s="12">
        <f>(C8-F8)/F8</f>
        <v>0.15408249091603007</v>
      </c>
      <c r="M8" s="12">
        <f>(D8-G8)/G8</f>
        <v>0.15640891766365475</v>
      </c>
      <c r="N8" s="2"/>
    </row>
    <row r="9" spans="1:14" ht="15.75">
      <c r="A9" s="27"/>
      <c r="C9" s="33"/>
      <c r="D9" s="33"/>
      <c r="F9" s="32"/>
      <c r="G9" s="32"/>
      <c r="I9" s="28"/>
      <c r="J9" s="28"/>
      <c r="K9" s="29"/>
      <c r="L9" s="30"/>
      <c r="M9" s="30"/>
      <c r="N9" s="31"/>
    </row>
    <row r="10" spans="1:14" ht="15.75">
      <c r="A10" s="27" t="s">
        <v>22</v>
      </c>
      <c r="C10" s="33"/>
      <c r="D10" s="33"/>
      <c r="F10" s="32"/>
      <c r="G10" s="32"/>
      <c r="I10" s="28"/>
      <c r="J10" s="28"/>
      <c r="K10" s="29"/>
      <c r="L10" s="30"/>
      <c r="M10" s="30"/>
      <c r="N10" s="31"/>
    </row>
    <row r="11" spans="1:14" ht="16.5">
      <c r="A11" s="8" t="s">
        <v>8</v>
      </c>
      <c r="C11" s="6" t="s">
        <v>6</v>
      </c>
      <c r="D11" s="6" t="s">
        <v>7</v>
      </c>
      <c r="F11" s="32"/>
      <c r="G11" s="32"/>
      <c r="I11" s="28"/>
      <c r="J11" s="28"/>
      <c r="K11" s="29"/>
      <c r="L11" s="30"/>
      <c r="M11" s="30"/>
      <c r="N11" s="31"/>
    </row>
    <row r="12" spans="1:14" ht="15.75">
      <c r="A12" s="8" t="s">
        <v>9</v>
      </c>
      <c r="C12" s="13">
        <v>175.62764962714337</v>
      </c>
      <c r="D12" s="13">
        <v>166.97932448637576</v>
      </c>
      <c r="F12" s="32"/>
      <c r="G12" s="32"/>
      <c r="I12" s="28"/>
      <c r="J12" s="28"/>
      <c r="K12" s="29"/>
      <c r="L12" s="30"/>
      <c r="M12" s="30"/>
      <c r="N12" s="31"/>
    </row>
    <row r="13" spans="1:14" ht="15.75">
      <c r="A13" s="8" t="s">
        <v>10</v>
      </c>
      <c r="C13" s="13">
        <v>146.1713233198823</v>
      </c>
      <c r="D13" s="13">
        <v>142.59571348003357</v>
      </c>
      <c r="F13" s="32"/>
      <c r="G13" s="32"/>
      <c r="I13" s="28"/>
      <c r="J13" s="28"/>
      <c r="K13" s="29"/>
      <c r="L13" s="30"/>
      <c r="M13" s="30"/>
      <c r="N13" s="31"/>
    </row>
    <row r="14" spans="1:14" ht="15.6" customHeight="1">
      <c r="A14" s="27"/>
      <c r="C14" s="13">
        <v>121.7771830362361</v>
      </c>
      <c r="D14" s="13">
        <v>118.8324353915917</v>
      </c>
      <c r="F14" s="4"/>
      <c r="G14" s="4"/>
    </row>
    <row r="15" spans="1:14" ht="15.75">
      <c r="A15" s="3" t="s">
        <v>23</v>
      </c>
      <c r="F15" s="4"/>
      <c r="G15" s="4"/>
    </row>
    <row r="16" spans="1:14" ht="16.5">
      <c r="A16" s="5"/>
      <c r="C16" s="6" t="s">
        <v>6</v>
      </c>
      <c r="D16" s="6" t="s">
        <v>7</v>
      </c>
      <c r="F16" s="6" t="s">
        <v>6</v>
      </c>
      <c r="G16" s="6" t="s">
        <v>7</v>
      </c>
      <c r="I16" s="6" t="s">
        <v>6</v>
      </c>
      <c r="J16" s="6" t="s">
        <v>7</v>
      </c>
      <c r="K16" s="7"/>
      <c r="L16" s="6" t="s">
        <v>6</v>
      </c>
      <c r="M16" s="6" t="s">
        <v>7</v>
      </c>
    </row>
    <row r="17" spans="1:14" ht="15.75">
      <c r="A17" s="8" t="s">
        <v>8</v>
      </c>
      <c r="C17" s="10">
        <v>108.06464210001529</v>
      </c>
      <c r="D17" s="10">
        <v>120.17091240954728</v>
      </c>
      <c r="F17" s="9">
        <v>106.87</v>
      </c>
      <c r="G17" s="9">
        <v>115.5</v>
      </c>
      <c r="I17" s="11">
        <f>C17-F17</f>
        <v>1.1946421000152867</v>
      </c>
      <c r="J17" s="11">
        <f>D17-G17</f>
        <v>4.6709124095472845</v>
      </c>
      <c r="L17" s="12">
        <f>(C17-F17)/F17</f>
        <v>1.1178460746844639E-2</v>
      </c>
      <c r="M17" s="12">
        <f>(D17-G17)/G17</f>
        <v>4.0440800082660475E-2</v>
      </c>
      <c r="N17" s="2"/>
    </row>
    <row r="18" spans="1:14" ht="15.75">
      <c r="A18" s="8" t="s">
        <v>9</v>
      </c>
      <c r="C18" s="10">
        <v>90.770080674292956</v>
      </c>
      <c r="D18" s="10">
        <v>104.22907160965717</v>
      </c>
      <c r="F18" s="9">
        <v>88.31</v>
      </c>
      <c r="G18" s="9">
        <v>97.05</v>
      </c>
      <c r="I18" s="11">
        <f>C18-F18</f>
        <v>2.4600806742929535</v>
      </c>
      <c r="J18" s="11">
        <f>D18-G18</f>
        <v>7.1790716096571714</v>
      </c>
      <c r="L18" s="12">
        <f>(C18-F18)/F18</f>
        <v>2.7857328437243273E-2</v>
      </c>
      <c r="M18" s="12">
        <f>(D18-G18)/G18</f>
        <v>7.3972917152572606E-2</v>
      </c>
      <c r="N18" s="2"/>
    </row>
    <row r="19" spans="1:14" ht="15.75">
      <c r="A19" s="8" t="s">
        <v>10</v>
      </c>
      <c r="C19" s="10">
        <v>78.615969589666605</v>
      </c>
      <c r="D19" s="10">
        <v>88.964165867775648</v>
      </c>
      <c r="F19" s="9">
        <v>73.260000000000005</v>
      </c>
      <c r="G19" s="9">
        <v>79.36</v>
      </c>
      <c r="I19" s="11">
        <f>C19-F19</f>
        <v>5.3559695896666</v>
      </c>
      <c r="J19" s="11">
        <f>D19-G19</f>
        <v>9.6041658677756487</v>
      </c>
      <c r="L19" s="12">
        <f>(C19-F19)/F19</f>
        <v>7.3109058008007086E-2</v>
      </c>
      <c r="M19" s="12">
        <f>(D19-G19)/G19</f>
        <v>0.12102023522902783</v>
      </c>
      <c r="N19" s="2"/>
    </row>
    <row r="20" spans="1:14" ht="15.75">
      <c r="A20" s="8" t="s">
        <v>11</v>
      </c>
      <c r="C20" s="10">
        <v>80.066157783553024</v>
      </c>
      <c r="D20" s="10">
        <v>85.966853541568639</v>
      </c>
      <c r="F20" s="9">
        <v>74.040000000000006</v>
      </c>
      <c r="G20" s="9">
        <v>76.400000000000006</v>
      </c>
      <c r="I20" s="11">
        <f>C20-F20</f>
        <v>6.0261577835530176</v>
      </c>
      <c r="J20" s="11">
        <f>D20-G20</f>
        <v>9.5668535415686335</v>
      </c>
      <c r="L20" s="12">
        <f>(C20-F20)/F20</f>
        <v>8.1390569740046145E-2</v>
      </c>
      <c r="M20" s="12">
        <f>(D20-G20)/G20</f>
        <v>0.12522059609383027</v>
      </c>
      <c r="N20" s="2"/>
    </row>
    <row r="21" spans="1:14" ht="15.75">
      <c r="A21" s="8" t="s">
        <v>12</v>
      </c>
      <c r="C21" s="10">
        <v>73.548222233157645</v>
      </c>
      <c r="D21" s="10">
        <v>78.981331747579958</v>
      </c>
      <c r="F21" s="9">
        <v>67.95</v>
      </c>
      <c r="G21" s="9">
        <v>70.819999999999993</v>
      </c>
      <c r="I21" s="11">
        <f>C21-F21</f>
        <v>5.5982222331576423</v>
      </c>
      <c r="J21" s="11">
        <f>D21-G21</f>
        <v>8.1613317475799647</v>
      </c>
      <c r="L21" s="12">
        <f>(C21-F21)/F21</f>
        <v>8.238737649974455E-2</v>
      </c>
      <c r="M21" s="12">
        <f>(D21-G21)/G21</f>
        <v>0.11524049347048808</v>
      </c>
      <c r="N21" s="2"/>
    </row>
    <row r="22" spans="1:14" ht="15.75">
      <c r="A22" s="8" t="s">
        <v>13</v>
      </c>
      <c r="C22" s="10">
        <v>70.53066766805658</v>
      </c>
      <c r="D22" s="10">
        <v>72.754876254810483</v>
      </c>
      <c r="F22" s="9">
        <v>66.400000000000006</v>
      </c>
      <c r="G22" s="9">
        <v>65.510000000000005</v>
      </c>
      <c r="I22" s="11">
        <f>C22-F22</f>
        <v>4.1306676680565744</v>
      </c>
      <c r="J22" s="11">
        <f>D22-G22</f>
        <v>7.2448762548104781</v>
      </c>
      <c r="L22" s="12">
        <f>(C22-F22)/F22</f>
        <v>6.2208850422538764E-2</v>
      </c>
      <c r="M22" s="12">
        <f>(D22-G22)/G22</f>
        <v>0.11059191352175969</v>
      </c>
      <c r="N22" s="2"/>
    </row>
    <row r="23" spans="1:14" ht="15.75">
      <c r="A23" s="8" t="s">
        <v>14</v>
      </c>
      <c r="C23" s="10">
        <v>58.680543527594516</v>
      </c>
      <c r="D23" s="10">
        <v>58.173712097312574</v>
      </c>
      <c r="F23" s="9">
        <v>56.54</v>
      </c>
      <c r="G23" s="9">
        <v>51.31</v>
      </c>
      <c r="I23" s="11">
        <f>C23-F23</f>
        <v>2.1405435275945166</v>
      </c>
      <c r="J23" s="11">
        <f>D23-G23</f>
        <v>6.8637120973125718</v>
      </c>
      <c r="L23" s="12">
        <f>(C23-F23)/F23</f>
        <v>3.7858923374505069E-2</v>
      </c>
      <c r="M23" s="12">
        <f>(D23-G23)/G23</f>
        <v>0.13376948153016122</v>
      </c>
      <c r="N23" s="2"/>
    </row>
    <row r="24" spans="1:14" ht="15.6" customHeight="1">
      <c r="A24" s="4"/>
      <c r="F24" s="4"/>
      <c r="G24" s="4"/>
    </row>
    <row r="25" spans="1:14" ht="15.75">
      <c r="A25" s="3" t="s">
        <v>24</v>
      </c>
      <c r="F25" s="4"/>
      <c r="G25" s="4"/>
    </row>
    <row r="26" spans="1:14" ht="16.5">
      <c r="A26" s="5"/>
      <c r="C26" s="6" t="s">
        <v>6</v>
      </c>
      <c r="D26" s="6" t="s">
        <v>7</v>
      </c>
      <c r="F26" s="6" t="s">
        <v>6</v>
      </c>
      <c r="G26" s="6" t="s">
        <v>7</v>
      </c>
      <c r="I26" s="6" t="s">
        <v>6</v>
      </c>
      <c r="J26" s="6" t="s">
        <v>7</v>
      </c>
      <c r="K26" s="7"/>
      <c r="L26" s="6" t="s">
        <v>6</v>
      </c>
      <c r="M26" s="6" t="s">
        <v>7</v>
      </c>
    </row>
    <row r="27" spans="1:14" ht="15.75">
      <c r="A27" s="8" t="s">
        <v>16</v>
      </c>
      <c r="C27" s="10">
        <v>99.142962239751995</v>
      </c>
      <c r="D27" s="10">
        <v>112.07815238400005</v>
      </c>
      <c r="F27" s="9">
        <v>94.5</v>
      </c>
      <c r="G27" s="9">
        <v>104.81</v>
      </c>
      <c r="I27" s="11">
        <f>C27-F27</f>
        <v>4.642962239751995</v>
      </c>
      <c r="J27" s="11">
        <f>D27-G27</f>
        <v>7.2681523840000466</v>
      </c>
      <c r="L27" s="12">
        <f>(C27-F27)/F27</f>
        <v>4.9131875552931165E-2</v>
      </c>
      <c r="M27" s="12">
        <f>(D27-G27)/G27</f>
        <v>6.9345982100945003E-2</v>
      </c>
      <c r="N27" s="2"/>
    </row>
    <row r="28" spans="1:14" ht="15.75">
      <c r="A28" s="8" t="s">
        <v>10</v>
      </c>
      <c r="C28" s="10">
        <v>104.88566879583234</v>
      </c>
      <c r="D28" s="10">
        <v>124.66958026408632</v>
      </c>
      <c r="F28" s="9">
        <v>98.75</v>
      </c>
      <c r="G28" s="9">
        <v>109.13</v>
      </c>
      <c r="I28" s="11">
        <f>C28-F28</f>
        <v>6.1356687958323448</v>
      </c>
      <c r="J28" s="11">
        <f>D28-G28</f>
        <v>15.539580264086325</v>
      </c>
      <c r="L28" s="12">
        <f>(C28-F28)/F28</f>
        <v>6.2133354894504757E-2</v>
      </c>
      <c r="M28" s="12">
        <f>(D28-G28)/G28</f>
        <v>0.14239512750010377</v>
      </c>
      <c r="N28" s="2"/>
    </row>
    <row r="29" spans="1:14" ht="15.75">
      <c r="A29" s="8" t="s">
        <v>11</v>
      </c>
      <c r="C29" s="10">
        <v>107.94618747313129</v>
      </c>
      <c r="D29" s="10">
        <v>126.79066163383901</v>
      </c>
      <c r="F29" s="9">
        <v>101.09</v>
      </c>
      <c r="G29" s="9">
        <v>110.76</v>
      </c>
      <c r="I29" s="11">
        <f>C29-F29</f>
        <v>6.8561874731312855</v>
      </c>
      <c r="J29" s="11">
        <f>D29-G29</f>
        <v>16.030661633839003</v>
      </c>
      <c r="L29" s="12">
        <f>(C29-F29)/F29</f>
        <v>6.7822608300833767E-2</v>
      </c>
      <c r="M29" s="12">
        <f>(D29-G29)/G29</f>
        <v>0.14473331197037742</v>
      </c>
      <c r="N29" s="2"/>
    </row>
    <row r="30" spans="1:14" ht="15.75">
      <c r="A30" s="8" t="s">
        <v>12</v>
      </c>
      <c r="C30" s="10">
        <v>102.48813104339376</v>
      </c>
      <c r="D30" s="10">
        <v>115.12428244659421</v>
      </c>
      <c r="F30" s="9">
        <v>96.1</v>
      </c>
      <c r="G30" s="9">
        <v>106.32</v>
      </c>
      <c r="I30" s="11">
        <f>C30-F30</f>
        <v>6.3881310433937699</v>
      </c>
      <c r="J30" s="11">
        <f>D30-G30</f>
        <v>8.8042824465942147</v>
      </c>
      <c r="L30" s="12">
        <f>(C30-F30)/F30</f>
        <v>6.647378817267191E-2</v>
      </c>
      <c r="M30" s="12">
        <f>(D30-G30)/G30</f>
        <v>8.2809278090615265E-2</v>
      </c>
      <c r="N30" s="2"/>
    </row>
    <row r="31" spans="1:14" ht="15.75">
      <c r="A31" s="8" t="s">
        <v>13</v>
      </c>
      <c r="C31" s="10">
        <v>92.140462679783809</v>
      </c>
      <c r="D31" s="10">
        <v>101.14888372231103</v>
      </c>
      <c r="F31" s="9">
        <v>87.49</v>
      </c>
      <c r="G31" s="9">
        <v>96.43</v>
      </c>
      <c r="I31" s="11">
        <f>C31-F31</f>
        <v>4.6504626797838142</v>
      </c>
      <c r="J31" s="11">
        <f>D31-G31</f>
        <v>4.7188837223110198</v>
      </c>
      <c r="L31" s="12">
        <f>(C31-F31)/F31</f>
        <v>5.3154219679778424E-2</v>
      </c>
      <c r="M31" s="12">
        <f>(D31-G31)/G31</f>
        <v>4.893584695956673E-2</v>
      </c>
      <c r="N31" s="2"/>
    </row>
    <row r="32" spans="1:14" ht="15.75">
      <c r="A32" s="8" t="s">
        <v>14</v>
      </c>
      <c r="C32" s="10">
        <v>74.595188668105607</v>
      </c>
      <c r="D32" s="10">
        <v>78.930427071493142</v>
      </c>
      <c r="F32" s="9">
        <v>78.010000000000005</v>
      </c>
      <c r="G32" s="9">
        <v>83.8</v>
      </c>
      <c r="I32" s="11">
        <f>C32-F32</f>
        <v>-3.4148113318943984</v>
      </c>
      <c r="J32" s="11">
        <f>D32-G32</f>
        <v>-4.8695729285068552</v>
      </c>
      <c r="L32" s="12">
        <f>(C32-F32)/F32</f>
        <v>-4.3774020406286349E-2</v>
      </c>
      <c r="M32" s="12">
        <f>(D32-G32)/G32</f>
        <v>-5.8109462154019756E-2</v>
      </c>
      <c r="N32" s="2"/>
    </row>
    <row r="33" spans="1:14" ht="15.6" customHeight="1">
      <c r="A33" s="4"/>
      <c r="C33" s="16"/>
      <c r="D33" s="16"/>
      <c r="F33" s="4"/>
      <c r="G33" s="4"/>
      <c r="N33" s="2"/>
    </row>
    <row r="34" spans="1:14" ht="15.75">
      <c r="A34" s="3" t="s">
        <v>25</v>
      </c>
      <c r="F34" s="4"/>
      <c r="G34" s="4"/>
    </row>
    <row r="35" spans="1:14" ht="16.5">
      <c r="A35" s="5"/>
      <c r="C35" s="6" t="s">
        <v>6</v>
      </c>
      <c r="D35" s="6" t="s">
        <v>7</v>
      </c>
      <c r="F35" s="6" t="s">
        <v>6</v>
      </c>
      <c r="G35" s="6" t="s">
        <v>7</v>
      </c>
      <c r="I35" s="6" t="s">
        <v>6</v>
      </c>
      <c r="J35" s="6" t="s">
        <v>7</v>
      </c>
      <c r="K35" s="7"/>
      <c r="L35" s="6" t="s">
        <v>6</v>
      </c>
      <c r="M35" s="6" t="s">
        <v>7</v>
      </c>
    </row>
    <row r="36" spans="1:14" ht="15.75">
      <c r="A36" s="8" t="s">
        <v>16</v>
      </c>
      <c r="C36" s="10">
        <v>100.48018607433397</v>
      </c>
      <c r="D36" s="10">
        <v>119.64207849440518</v>
      </c>
      <c r="F36" s="9">
        <v>100.76</v>
      </c>
      <c r="G36" s="9">
        <v>114.6</v>
      </c>
      <c r="I36" s="11">
        <f>C36-F36</f>
        <v>-0.27981392566603347</v>
      </c>
      <c r="J36" s="11">
        <f>D36-G36</f>
        <v>5.0420784944051888</v>
      </c>
      <c r="L36" s="12">
        <f>(C36-F36)/F36</f>
        <v>-2.7770337997819914E-3</v>
      </c>
      <c r="M36" s="12">
        <f>(D36-G36)/G36</f>
        <v>4.3997194541057494E-2</v>
      </c>
      <c r="N36" s="2"/>
    </row>
    <row r="37" spans="1:14" ht="15.75">
      <c r="A37" s="8" t="s">
        <v>10</v>
      </c>
      <c r="C37" s="10">
        <v>105.53151157794444</v>
      </c>
      <c r="D37" s="10">
        <v>119.03572722138942</v>
      </c>
      <c r="F37" s="9">
        <v>104.21</v>
      </c>
      <c r="G37" s="9">
        <v>114.05</v>
      </c>
      <c r="I37" s="11">
        <f>C37-F37</f>
        <v>1.3215115779444488</v>
      </c>
      <c r="J37" s="11">
        <f>D37-G37</f>
        <v>4.9857272213894248</v>
      </c>
      <c r="L37" s="12">
        <f>(C37-F37)/F37</f>
        <v>1.2681235754192966E-2</v>
      </c>
      <c r="M37" s="12">
        <f>(D37-G37)/G37</f>
        <v>4.3715275943791536E-2</v>
      </c>
      <c r="N37" s="2"/>
    </row>
    <row r="38" spans="1:14" ht="15.75">
      <c r="A38" s="8" t="s">
        <v>11</v>
      </c>
      <c r="C38" s="10">
        <v>106.90806169298952</v>
      </c>
      <c r="D38" s="10">
        <v>114.21119081434954</v>
      </c>
      <c r="F38" s="9">
        <v>104.82</v>
      </c>
      <c r="G38" s="9">
        <v>109.82</v>
      </c>
      <c r="I38" s="11">
        <f>C38-F38</f>
        <v>2.0880616929895268</v>
      </c>
      <c r="J38" s="11">
        <f>D38-G38</f>
        <v>4.3911908143495424</v>
      </c>
      <c r="L38" s="12">
        <f>(C38-F38)/F38</f>
        <v>1.9920451182880432E-2</v>
      </c>
      <c r="M38" s="12">
        <f>(D38-G38)/G38</f>
        <v>3.9985347062006397E-2</v>
      </c>
      <c r="N38" s="2"/>
    </row>
    <row r="39" spans="1:14" ht="15.75">
      <c r="A39" s="8" t="s">
        <v>12</v>
      </c>
      <c r="C39" s="10">
        <v>99.71664866989633</v>
      </c>
      <c r="D39" s="10">
        <v>106.20302268330077</v>
      </c>
      <c r="F39" s="9">
        <v>98.15</v>
      </c>
      <c r="G39" s="9">
        <v>104.03</v>
      </c>
      <c r="I39" s="11">
        <f>C39-F39</f>
        <v>1.566648669896324</v>
      </c>
      <c r="J39" s="11">
        <f>D39-G39</f>
        <v>2.173022683300772</v>
      </c>
      <c r="L39" s="12">
        <f>(C39-F39)/F39</f>
        <v>1.5961779621969679E-2</v>
      </c>
      <c r="M39" s="12">
        <f>(D39-G39)/G39</f>
        <v>2.088842337115036E-2</v>
      </c>
      <c r="N39" s="2"/>
    </row>
    <row r="40" spans="1:14" ht="15.75">
      <c r="A40" s="8" t="s">
        <v>13</v>
      </c>
      <c r="C40" s="10">
        <v>96.262259611942241</v>
      </c>
      <c r="D40" s="10">
        <v>98.801278299882782</v>
      </c>
      <c r="F40" s="9">
        <v>96.39</v>
      </c>
      <c r="G40" s="9">
        <v>97.71</v>
      </c>
      <c r="I40" s="11">
        <f>C40-F40</f>
        <v>-0.12774038805775945</v>
      </c>
      <c r="J40" s="11">
        <f>D40-G40</f>
        <v>1.0912782998827879</v>
      </c>
      <c r="L40" s="12">
        <f>(C40-F40)/F40</f>
        <v>-1.3252452335072045E-3</v>
      </c>
      <c r="M40" s="12">
        <f>(D40-G40)/G40</f>
        <v>1.1168542624938983E-2</v>
      </c>
      <c r="N40" s="2"/>
    </row>
    <row r="41" spans="1:14" ht="15.75">
      <c r="A41" s="8" t="s">
        <v>14</v>
      </c>
      <c r="C41" s="10">
        <v>81.307160021447828</v>
      </c>
      <c r="D41" s="10">
        <v>80.162208972528376</v>
      </c>
      <c r="F41" s="9">
        <v>85.22</v>
      </c>
      <c r="G41" s="9">
        <v>80.19</v>
      </c>
      <c r="I41" s="11">
        <f>C41-F41</f>
        <v>-3.9128399785521708</v>
      </c>
      <c r="J41" s="11">
        <f>D41-G41</f>
        <v>-2.7791027471621987E-2</v>
      </c>
      <c r="L41" s="12">
        <f>(C41-F41)/F41</f>
        <v>-4.5914573791975721E-2</v>
      </c>
      <c r="M41" s="12">
        <f>(D41-G41)/G41</f>
        <v>-3.4656475210901596E-4</v>
      </c>
      <c r="N41" s="2"/>
    </row>
    <row r="42" spans="1:14" ht="14.45" customHeight="1">
      <c r="A42" s="17"/>
      <c r="F42" s="17"/>
      <c r="G42" s="17"/>
      <c r="N42" s="2"/>
    </row>
    <row r="43" spans="1:14">
      <c r="A43" s="17"/>
      <c r="F43" s="17"/>
      <c r="G43" s="17"/>
    </row>
  </sheetData>
  <mergeCells count="4">
    <mergeCell ref="F1:G1"/>
    <mergeCell ref="C1:D1"/>
    <mergeCell ref="I1:J1"/>
    <mergeCell ref="L1:M1"/>
  </mergeCells>
  <conditionalFormatting sqref="L1 L2:M1048576">
    <cfRule type="cellIs" dxfId="0" priority="2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nished xmlns="07eb0168-e38f-4593-8bb7-e13af032c594">2022-08-30T00:00:00+00:00</Finished>
    <Completed xmlns="07eb0168-e38f-4593-8bb7-e13af032c594">true</Completed>
    <Goaldatetocompletereview_x003a_ xmlns="07eb0168-e38f-4593-8bb7-e13af032c594" xsi:nil="true"/>
    <Notes_x0020_to_x0020_consider_x0020_before_x0020_reviewing_x003a_ xmlns="07eb0168-e38f-4593-8bb7-e13af032c594" xsi:nil="true"/>
    <_ip_UnifiedCompliancePolicyUIAction xmlns="http://schemas.microsoft.com/sharepoint/v3" xsi:nil="true"/>
    <Status xmlns="07eb0168-e38f-4593-8bb7-e13af032c594" xsi:nil="true"/>
    <TeamStatus xmlns="07eb0168-e38f-4593-8bb7-e13af032c594" xsi:nil="true"/>
    <TaxCatchAll xmlns="449d9eb7-b7cc-4e27-879b-01b4831586a2" xsi:nil="true"/>
    <lcf76f155ced4ddcb4097134ff3c332f xmlns="07eb0168-e38f-4593-8bb7-e13af032c594">
      <Terms xmlns="http://schemas.microsoft.com/office/infopath/2007/PartnerControls"/>
    </lcf76f155ced4ddcb4097134ff3c332f>
    <_ip_UnifiedCompliancePolicyProperties xmlns="http://schemas.microsoft.com/sharepoint/v3" xsi:nil="true"/>
    <Notes xmlns="07eb0168-e38f-4593-8bb7-e13af032c594" xsi:nil="true"/>
    <legal xmlns="07eb0168-e38f-4593-8bb7-e13af032c594">
      <UserInfo>
        <DisplayName/>
        <AccountId xsi:nil="true"/>
        <AccountType/>
      </UserInfo>
    </legal>
    <Roll_x002d_Call xmlns="07eb0168-e38f-4593-8bb7-e13af032c594">
      <UserInfo>
        <DisplayName/>
        <AccountId xsi:nil="true"/>
        <AccountType/>
      </UserInfo>
    </Roll_x002d_Call>
    <ManagerApproval xmlns="07eb0168-e38f-4593-8bb7-e13af032c594">
      <UserInfo>
        <DisplayName/>
        <AccountId xsi:nil="true"/>
        <AccountType/>
      </UserInfo>
    </ManagerApprova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D9C6DF2CFA2344B8438EA57D1C19B2" ma:contentTypeVersion="34" ma:contentTypeDescription="Create a new document." ma:contentTypeScope="" ma:versionID="beb9514a89b259035758f788922bb8b5">
  <xsd:schema xmlns:xsd="http://www.w3.org/2001/XMLSchema" xmlns:xs="http://www.w3.org/2001/XMLSchema" xmlns:p="http://schemas.microsoft.com/office/2006/metadata/properties" xmlns:ns1="http://schemas.microsoft.com/sharepoint/v3" xmlns:ns2="07eb0168-e38f-4593-8bb7-e13af032c594" xmlns:ns3="449d9eb7-b7cc-4e27-879b-01b4831586a2" targetNamespace="http://schemas.microsoft.com/office/2006/metadata/properties" ma:root="true" ma:fieldsID="e132c399242d722e4e4e7239545fd475" ns1:_="" ns2:_="" ns3:_="">
    <xsd:import namespace="http://schemas.microsoft.com/sharepoint/v3"/>
    <xsd:import namespace="07eb0168-e38f-4593-8bb7-e13af032c594"/>
    <xsd:import namespace="449d9eb7-b7cc-4e27-879b-01b4831586a2"/>
    <xsd:element name="properties">
      <xsd:complexType>
        <xsd:sequence>
          <xsd:element name="documentManagement">
            <xsd:complexType>
              <xsd:all>
                <xsd:element ref="ns2:Notes_x0020_to_x0020_consider_x0020_before_x0020_reviewing_x003a_" minOccurs="0"/>
                <xsd:element ref="ns2:MediaServiceMetadata" minOccurs="0"/>
                <xsd:element ref="ns2:MediaServiceFastMetadata" minOccurs="0"/>
                <xsd:element ref="ns2:legal" minOccurs="0"/>
                <xsd:element ref="ns3:SharedWithUsers" minOccurs="0"/>
                <xsd:element ref="ns3:SharedWithDetails" minOccurs="0"/>
                <xsd:element ref="ns2:Finished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TeamStatus" minOccurs="0"/>
                <xsd:element ref="ns2:Goaldatetocompletereview_x003a_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Status" minOccurs="0"/>
                <xsd:element ref="ns2:Roll_x002d_Call" minOccurs="0"/>
                <xsd:element ref="ns2:Completed" minOccurs="0"/>
                <xsd:element ref="ns2:Notes" minOccurs="0"/>
                <xsd:element ref="ns2:ManagerApprov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b0168-e38f-4593-8bb7-e13af032c594" elementFormDefault="qualified">
    <xsd:import namespace="http://schemas.microsoft.com/office/2006/documentManagement/types"/>
    <xsd:import namespace="http://schemas.microsoft.com/office/infopath/2007/PartnerControls"/>
    <xsd:element name="Notes_x0020_to_x0020_consider_x0020_before_x0020_reviewing_x003a_" ma:index="1" nillable="true" ma:displayName="Notes to consider before reviewing:" ma:internalName="Notes_x0020_to_x0020_consider_x0020_before_x0020_reviewing_x003a_" ma:readOnly="false">
      <xsd:simpleType>
        <xsd:restriction base="dms:Note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egal" ma:index="10" nillable="true" ma:displayName="legal" ma:format="Dropdown" ma:hidden="true" ma:list="UserInfo" ma:SharePointGroup="0" ma:internalName="legal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inished" ma:index="13" nillable="true" ma:displayName="Finished" ma:default="2022-08-30T00:00:00Z" ma:format="DateOnly" ma:hidden="true" ma:internalName="Finished" ma:readOnly="false">
      <xsd:simpleType>
        <xsd:restriction base="dms:DateTime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eamStatus" ma:index="22" nillable="true" ma:displayName="Currently Assigned for review to:" ma:description="This column specifies who is currently assigned to review of the document. This is helpful for reviewers to know what documents they should look at." ma:format="Dropdown" ma:hidden="true" ma:internalName="TeamStatus" ma:readOnly="false">
      <xsd:simpleType>
        <xsd:union memberTypes="dms:Text">
          <xsd:simpleType>
            <xsd:restriction base="dms:Choice">
              <xsd:enumeration value="Sarah"/>
              <xsd:enumeration value="Rachael"/>
              <xsd:enumeration value="Rachel"/>
              <xsd:enumeration value="Zoe"/>
              <xsd:enumeration value="Sharon"/>
            </xsd:restriction>
          </xsd:simpleType>
        </xsd:union>
      </xsd:simpleType>
    </xsd:element>
    <xsd:element name="Goaldatetocompletereview_x003a_" ma:index="23" nillable="true" ma:displayName="Goal date to complete review:" ma:format="DateOnly" ma:hidden="true" ma:internalName="Goaldatetocompletereview_x003a_" ma:readOnly="false">
      <xsd:simpleType>
        <xsd:restriction base="dms:DateTime"/>
      </xsd:simpleType>
    </xsd:element>
    <xsd:element name="MediaServiceLocation" ma:index="27" nillable="true" ma:displayName="Location" ma:hidden="true" ma:indexed="true" ma:internalName="MediaServiceLocation" ma:readOnly="true">
      <xsd:simpleType>
        <xsd:restriction base="dms:Text"/>
      </xsd:simpleType>
    </xsd:element>
    <xsd:element name="Status" ma:index="28" nillable="true" ma:displayName="Status" ma:format="Dropdown" ma:internalName="Status">
      <xsd:simpleType>
        <xsd:restriction base="dms:Choice">
          <xsd:enumeration value="in-progress"/>
          <xsd:enumeration value="draft"/>
          <xsd:enumeration value="check for final"/>
          <xsd:enumeration value="complete"/>
          <xsd:enumeration value="Sent for Signatures"/>
        </xsd:restriction>
      </xsd:simpleType>
    </xsd:element>
    <xsd:element name="Roll_x002d_Call" ma:index="29" nillable="true" ma:displayName="Roll-Call" ma:description="when done making edits put your name here" ma:format="Dropdown" ma:list="UserInfo" ma:SharePointGroup="0" ma:internalName="Roll_x002d_Cal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pleted" ma:index="30" nillable="true" ma:displayName="Completed " ma:default="1" ma:format="Dropdown" ma:internalName="Completed">
      <xsd:simpleType>
        <xsd:restriction base="dms:Boolean"/>
      </xsd:simpleType>
    </xsd:element>
    <xsd:element name="Notes" ma:index="31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anagerApproval" ma:index="32" nillable="true" ma:displayName="Manager Approval" ma:description="Please type name of manager who approved the final version of this document" ma:format="Dropdown" ma:list="UserInfo" ma:SharePointGroup="0" ma:internalName="ManagerApprov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d9eb7-b7cc-4e27-879b-01b4831586a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4" nillable="true" ma:displayName="Taxonomy Catch All Column" ma:hidden="true" ma:list="{d32c7c3e-39b0-4ad2-86af-70b8daaeb2b9}" ma:internalName="TaxCatchAll" ma:readOnly="false" ma:showField="CatchAllData" ma:web="449d9eb7-b7cc-4e27-879b-01b483158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3BB2DC-3E73-4E49-A8CA-80216A6ADA0E}"/>
</file>

<file path=customXml/itemProps2.xml><?xml version="1.0" encoding="utf-8"?>
<ds:datastoreItem xmlns:ds="http://schemas.openxmlformats.org/officeDocument/2006/customXml" ds:itemID="{81A9F6D9-5522-40D9-B539-B325DEAC79E0}"/>
</file>

<file path=customXml/itemProps3.xml><?xml version="1.0" encoding="utf-8"?>
<ds:datastoreItem xmlns:ds="http://schemas.openxmlformats.org/officeDocument/2006/customXml" ds:itemID="{E7293245-C37D-4B45-A601-8A5FFDA548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2023-04-17T16:45:44Z</dcterms:created>
  <dcterms:modified xsi:type="dcterms:W3CDTF">2023-04-20T13:34:04Z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0x010100A7D9C6DF2CFA2344B8438EA57D1C19B2</vt:lpwstr>
  </property>
  <property fmtid="{D5CDD505-2E9C-101B-9397-08002B2CF9AE}" pid="3" name="MediaServiceImageTags">
    <vt:lpwstr/>
  </property>
</Properties>
</file>