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/>
  <xr:revisionPtr revIDLastSave="0" documentId="13_ncr:1_{35B245AD-0C54-4D77-89E1-73D5FCEF7234}" xr6:coauthVersionLast="47" xr6:coauthVersionMax="47" xr10:uidLastSave="{00000000-0000-0000-0000-000000000000}"/>
  <bookViews>
    <workbookView xWindow="28680" yWindow="30" windowWidth="29040" windowHeight="15840" activeTab="3" xr2:uid="{86E17353-885A-4381-BE44-FD48C7005A5C}"/>
  </bookViews>
  <sheets>
    <sheet name="TOC" sheetId="8" r:id="rId1"/>
    <sheet name="Report_Table 6" sheetId="6" r:id="rId2"/>
    <sheet name="Report_Table 7" sheetId="2" r:id="rId3"/>
    <sheet name="Report_Table 8" sheetId="1" r:id="rId4"/>
    <sheet name="Table 6 Backup==&gt;" sheetId="7" r:id="rId5"/>
    <sheet name="PTCO2" sheetId="4" r:id="rId6"/>
    <sheet name="PTCriteria" sheetId="5" r:id="rId7"/>
    <sheet name="Energy Revenue" sheetId="9" r:id="rId8"/>
  </sheets>
  <externalReferences>
    <externalReference r:id="rId9"/>
  </externalReferences>
  <definedNames>
    <definedName name="_AMO_UniqueIdentifier" hidden="1">"'8c6ab230-47f4-4cfb-804b-db46c9cc9d1c'"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cessDatabase" hidden="1">"D:\TU\Data.mdb"</definedName>
    <definedName name="HTML_CodePage" hidden="1">1252</definedName>
    <definedName name="HTML_Control" localSheetId="7" hidden="1">{"'Sheet1'!$A$1:$R$155"}</definedName>
    <definedName name="HTML_Control" hidden="1">{"'Sheet1'!$A$1:$R$155"}</definedName>
    <definedName name="HTML_Control_Ori" localSheetId="7" hidden="1">{"'Sheet1'!$A$14:$K$113"}</definedName>
    <definedName name="HTML_Control_Ori" hidden="1">{"'Sheet1'!$A$14:$K$113"}</definedName>
    <definedName name="HTML_Description" hidden="1">""</definedName>
    <definedName name="HTML_Email" hidden="1">""</definedName>
    <definedName name="HTML_Header" hidden="1">""</definedName>
    <definedName name="HTML_LastUpdate" hidden="1">"11/02/2001"</definedName>
    <definedName name="HTML_LineAfter" hidden="1">TRUE</definedName>
    <definedName name="HTML_LineBefore" hidden="1">FALSE</definedName>
    <definedName name="HTML_Name" hidden="1">"BLynch"</definedName>
    <definedName name="HTML_OBDlg2" hidden="1">TRUE</definedName>
    <definedName name="HTML_OBDlg4" hidden="1">TRUE</definedName>
    <definedName name="HTML_OS" hidden="1">0</definedName>
    <definedName name="HTML_PathFile" hidden="1">"I:\SIS Applications\MyHTML-SIS-110201.htm"</definedName>
    <definedName name="HTML_PathFileMac" hidden="1">"Bob's G4:Desktop Folder:MyHTML.html"</definedName>
    <definedName name="HTML_Title" hidden="1">"Interconnection Study Status"</definedName>
    <definedName name="HTMLcontrol" localSheetId="7" hidden="1">{"'Sheet1'!$A$1:$R$155"}</definedName>
    <definedName name="HTMLcontrol" hidden="1">{"'Sheet1'!$A$1:$R$155"}</definedName>
    <definedName name="HTMLControlOri" localSheetId="7" hidden="1">{"'Sheet1'!$A$14:$K$113"}</definedName>
    <definedName name="HTMLControlOri" hidden="1">{"'Sheet1'!$A$14:$K$113"}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istOffset" hidden="1">8</definedName>
    <definedName name="Misc_Material" hidden="1">[1]EquipTable!$GP$13:$IH$516</definedName>
    <definedName name="N_o" localSheetId="7" hidden="1">{"'Sheet1'!$A$14:$K$113"}</definedName>
    <definedName name="N_o" hidden="1">{"'Sheet1'!$A$14:$K$113"}</definedName>
    <definedName name="No" localSheetId="7" hidden="1">{"'Sheet1'!$A$14:$K$113"}</definedName>
    <definedName name="No" hidden="1">{"'Sheet1'!$A$14:$K$113"}</definedName>
    <definedName name="_xlnm.Print_Area" localSheetId="1">'Report_Table 6'!$A$1:$E$23</definedName>
    <definedName name="_xlnm.Print_Area" localSheetId="0">TOC!$B$3:$C$16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TableName">"Dummy"</definedName>
    <definedName name="two_thousand">'Report_Table 6'!$G$18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9" l="1"/>
  <c r="B8" i="6"/>
  <c r="S35" i="5" l="1"/>
  <c r="S36" i="5" s="1"/>
  <c r="T35" i="5"/>
  <c r="T36" i="5" s="1"/>
  <c r="AJ35" i="5"/>
  <c r="AJ36" i="5" s="1"/>
  <c r="AI35" i="5"/>
  <c r="AI36" i="5" s="1"/>
  <c r="AH35" i="5"/>
  <c r="AH36" i="5" s="1"/>
  <c r="AJ34" i="5"/>
  <c r="AI34" i="5"/>
  <c r="AH34" i="5"/>
  <c r="AJ33" i="5"/>
  <c r="AI33" i="5"/>
  <c r="AH33" i="5"/>
  <c r="AJ32" i="5"/>
  <c r="AI32" i="5"/>
  <c r="AH32" i="5"/>
  <c r="AJ31" i="5"/>
  <c r="AI31" i="5"/>
  <c r="AH31" i="5"/>
  <c r="AJ30" i="5"/>
  <c r="AI30" i="5"/>
  <c r="AH30" i="5"/>
  <c r="AJ29" i="5"/>
  <c r="AI29" i="5"/>
  <c r="AH29" i="5"/>
  <c r="AJ28" i="5"/>
  <c r="AI28" i="5"/>
  <c r="AH28" i="5"/>
  <c r="AJ27" i="5"/>
  <c r="AI27" i="5"/>
  <c r="AH27" i="5"/>
  <c r="AJ26" i="5"/>
  <c r="AI26" i="5"/>
  <c r="AH26" i="5"/>
  <c r="AJ25" i="5"/>
  <c r="AI25" i="5"/>
  <c r="AH25" i="5"/>
  <c r="AJ24" i="5"/>
  <c r="AI24" i="5"/>
  <c r="AH24" i="5"/>
  <c r="AJ23" i="5"/>
  <c r="AI23" i="5"/>
  <c r="AH23" i="5"/>
  <c r="AJ22" i="5"/>
  <c r="AI22" i="5"/>
  <c r="AH22" i="5"/>
  <c r="AJ21" i="5"/>
  <c r="AI21" i="5"/>
  <c r="AH21" i="5"/>
  <c r="AJ20" i="5"/>
  <c r="AI20" i="5"/>
  <c r="AH20" i="5"/>
  <c r="AJ19" i="5"/>
  <c r="AI19" i="5"/>
  <c r="AH19" i="5"/>
  <c r="AJ18" i="5"/>
  <c r="AI18" i="5"/>
  <c r="AH18" i="5"/>
  <c r="AJ17" i="5"/>
  <c r="AI17" i="5"/>
  <c r="AH17" i="5"/>
  <c r="AJ16" i="5"/>
  <c r="AI16" i="5"/>
  <c r="AH16" i="5"/>
  <c r="AJ15" i="5"/>
  <c r="AI15" i="5"/>
  <c r="AH15" i="5"/>
  <c r="AJ14" i="5"/>
  <c r="AI14" i="5"/>
  <c r="AH14" i="5"/>
  <c r="AJ13" i="5"/>
  <c r="AI13" i="5"/>
  <c r="AH13" i="5"/>
  <c r="AJ12" i="5"/>
  <c r="AI12" i="5"/>
  <c r="AH12" i="5"/>
  <c r="AJ11" i="5"/>
  <c r="AI11" i="5"/>
  <c r="AH11" i="5"/>
  <c r="AJ10" i="5"/>
  <c r="AI10" i="5"/>
  <c r="AH10" i="5"/>
  <c r="AA35" i="5"/>
  <c r="AA36" i="5" s="1"/>
  <c r="Z35" i="5"/>
  <c r="Z36" i="5" s="1"/>
  <c r="AB34" i="5"/>
  <c r="AA34" i="5"/>
  <c r="Z34" i="5"/>
  <c r="AB33" i="5"/>
  <c r="AA33" i="5"/>
  <c r="Z33" i="5"/>
  <c r="AB32" i="5"/>
  <c r="AA32" i="5"/>
  <c r="Z32" i="5"/>
  <c r="AB31" i="5"/>
  <c r="AA31" i="5"/>
  <c r="Z31" i="5"/>
  <c r="AB30" i="5"/>
  <c r="AA30" i="5"/>
  <c r="Z30" i="5"/>
  <c r="AB29" i="5"/>
  <c r="AA29" i="5"/>
  <c r="Z29" i="5"/>
  <c r="AB28" i="5"/>
  <c r="AA28" i="5"/>
  <c r="Z28" i="5"/>
  <c r="AB27" i="5"/>
  <c r="AA27" i="5"/>
  <c r="Z27" i="5"/>
  <c r="AB26" i="5"/>
  <c r="AA26" i="5"/>
  <c r="Z26" i="5"/>
  <c r="AB25" i="5"/>
  <c r="AA25" i="5"/>
  <c r="Z25" i="5"/>
  <c r="AB24" i="5"/>
  <c r="AA24" i="5"/>
  <c r="Z24" i="5"/>
  <c r="AB23" i="5"/>
  <c r="AA23" i="5"/>
  <c r="Z23" i="5"/>
  <c r="AB22" i="5"/>
  <c r="AA22" i="5"/>
  <c r="Z22" i="5"/>
  <c r="AB21" i="5"/>
  <c r="AA21" i="5"/>
  <c r="Z21" i="5"/>
  <c r="AB20" i="5"/>
  <c r="AA20" i="5"/>
  <c r="Z20" i="5"/>
  <c r="AB19" i="5"/>
  <c r="AA19" i="5"/>
  <c r="Z19" i="5"/>
  <c r="AB18" i="5"/>
  <c r="AA18" i="5"/>
  <c r="Z18" i="5"/>
  <c r="AB17" i="5"/>
  <c r="AA17" i="5"/>
  <c r="Z17" i="5"/>
  <c r="AB16" i="5"/>
  <c r="AA16" i="5"/>
  <c r="Z16" i="5"/>
  <c r="AB15" i="5"/>
  <c r="AA15" i="5"/>
  <c r="Z15" i="5"/>
  <c r="AB14" i="5"/>
  <c r="AA14" i="5"/>
  <c r="Z14" i="5"/>
  <c r="AB13" i="5"/>
  <c r="AA13" i="5"/>
  <c r="Z13" i="5"/>
  <c r="AB12" i="5"/>
  <c r="AA12" i="5"/>
  <c r="Z12" i="5"/>
  <c r="AB11" i="5"/>
  <c r="AA11" i="5"/>
  <c r="Z11" i="5"/>
  <c r="AB10" i="5"/>
  <c r="AA10" i="5"/>
  <c r="Z10" i="5"/>
  <c r="R10" i="5"/>
  <c r="R35" i="5"/>
  <c r="R36" i="5" s="1"/>
  <c r="T34" i="5"/>
  <c r="S34" i="5"/>
  <c r="R34" i="5"/>
  <c r="T33" i="5"/>
  <c r="S33" i="5"/>
  <c r="R33" i="5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 s="1"/>
  <c r="L10" i="5"/>
  <c r="K35" i="5"/>
  <c r="K36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10" i="5"/>
  <c r="J35" i="5"/>
  <c r="J36" i="5" s="1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G18" i="6"/>
  <c r="G11" i="6"/>
  <c r="G10" i="6"/>
  <c r="G9" i="6"/>
  <c r="G8" i="6"/>
  <c r="AJ28" i="9"/>
  <c r="AI28" i="9"/>
  <c r="AH28" i="9"/>
  <c r="AD28" i="9"/>
  <c r="AC28" i="9"/>
  <c r="AE28" i="9" s="1"/>
  <c r="AB28" i="9"/>
  <c r="AA28" i="9"/>
  <c r="W28" i="9"/>
  <c r="V28" i="9"/>
  <c r="U28" i="9"/>
  <c r="R28" i="9"/>
  <c r="Q28" i="9"/>
  <c r="O28" i="9"/>
  <c r="J28" i="9"/>
  <c r="I28" i="9"/>
  <c r="H28" i="9"/>
  <c r="L28" i="9" s="1"/>
  <c r="D28" i="9"/>
  <c r="C28" i="9"/>
  <c r="B28" i="9"/>
  <c r="AM27" i="9"/>
  <c r="AK27" i="9"/>
  <c r="AL27" i="9" s="1"/>
  <c r="AE27" i="9"/>
  <c r="AD27" i="9"/>
  <c r="X27" i="9"/>
  <c r="R27" i="9"/>
  <c r="L27" i="9"/>
  <c r="K27" i="9"/>
  <c r="E27" i="9"/>
  <c r="AM26" i="9"/>
  <c r="AL26" i="9"/>
  <c r="AK26" i="9"/>
  <c r="AE26" i="9"/>
  <c r="AD26" i="9"/>
  <c r="X26" i="9"/>
  <c r="R26" i="9"/>
  <c r="L26" i="9"/>
  <c r="K26" i="9"/>
  <c r="E26" i="9"/>
  <c r="AM25" i="9"/>
  <c r="AL25" i="9"/>
  <c r="AK25" i="9"/>
  <c r="AE25" i="9"/>
  <c r="AD25" i="9"/>
  <c r="X25" i="9"/>
  <c r="R25" i="9"/>
  <c r="L25" i="9"/>
  <c r="K25" i="9"/>
  <c r="E25" i="9"/>
  <c r="AM24" i="9"/>
  <c r="AK24" i="9"/>
  <c r="AE24" i="9"/>
  <c r="AD24" i="9"/>
  <c r="X24" i="9"/>
  <c r="AL24" i="9" s="1"/>
  <c r="R24" i="9"/>
  <c r="L24" i="9"/>
  <c r="K24" i="9"/>
  <c r="E24" i="9"/>
  <c r="AM23" i="9"/>
  <c r="AK23" i="9"/>
  <c r="AL23" i="9" s="1"/>
  <c r="AE23" i="9"/>
  <c r="AD23" i="9"/>
  <c r="X23" i="9"/>
  <c r="R23" i="9"/>
  <c r="L23" i="9"/>
  <c r="K23" i="9"/>
  <c r="E23" i="9"/>
  <c r="AM22" i="9"/>
  <c r="AL22" i="9"/>
  <c r="AK22" i="9"/>
  <c r="AE22" i="9"/>
  <c r="AD22" i="9"/>
  <c r="X22" i="9"/>
  <c r="R22" i="9"/>
  <c r="L22" i="9"/>
  <c r="K22" i="9"/>
  <c r="E22" i="9"/>
  <c r="AM21" i="9"/>
  <c r="AL21" i="9"/>
  <c r="AK21" i="9"/>
  <c r="AE21" i="9"/>
  <c r="AD21" i="9"/>
  <c r="X21" i="9"/>
  <c r="R21" i="9"/>
  <c r="L21" i="9"/>
  <c r="K21" i="9"/>
  <c r="E21" i="9"/>
  <c r="AM20" i="9"/>
  <c r="AK20" i="9"/>
  <c r="AE20" i="9"/>
  <c r="AD20" i="9"/>
  <c r="X20" i="9"/>
  <c r="AL20" i="9" s="1"/>
  <c r="R20" i="9"/>
  <c r="L20" i="9"/>
  <c r="K20" i="9"/>
  <c r="E20" i="9"/>
  <c r="AM19" i="9"/>
  <c r="AK19" i="9"/>
  <c r="AL19" i="9" s="1"/>
  <c r="AE19" i="9"/>
  <c r="AD19" i="9"/>
  <c r="X19" i="9"/>
  <c r="R19" i="9"/>
  <c r="L19" i="9"/>
  <c r="K19" i="9"/>
  <c r="E19" i="9"/>
  <c r="AM18" i="9"/>
  <c r="AL18" i="9"/>
  <c r="AK18" i="9"/>
  <c r="AE18" i="9"/>
  <c r="AD18" i="9"/>
  <c r="X18" i="9"/>
  <c r="R18" i="9"/>
  <c r="L18" i="9"/>
  <c r="K18" i="9"/>
  <c r="E18" i="9"/>
  <c r="AM17" i="9"/>
  <c r="AL17" i="9"/>
  <c r="AK17" i="9"/>
  <c r="AE17" i="9"/>
  <c r="AD17" i="9"/>
  <c r="X17" i="9"/>
  <c r="R17" i="9"/>
  <c r="L17" i="9"/>
  <c r="K17" i="9"/>
  <c r="E17" i="9"/>
  <c r="AM16" i="9"/>
  <c r="AK16" i="9"/>
  <c r="AE16" i="9"/>
  <c r="AD16" i="9"/>
  <c r="X16" i="9"/>
  <c r="AL16" i="9" s="1"/>
  <c r="R16" i="9"/>
  <c r="L16" i="9"/>
  <c r="K16" i="9"/>
  <c r="E16" i="9"/>
  <c r="AM15" i="9"/>
  <c r="AK15" i="9"/>
  <c r="AE15" i="9"/>
  <c r="AD15" i="9"/>
  <c r="X15" i="9"/>
  <c r="AL15" i="9" s="1"/>
  <c r="R15" i="9"/>
  <c r="L15" i="9"/>
  <c r="K15" i="9"/>
  <c r="E15" i="9"/>
  <c r="AM14" i="9"/>
  <c r="AL14" i="9"/>
  <c r="AK14" i="9"/>
  <c r="AE14" i="9"/>
  <c r="AD14" i="9"/>
  <c r="X14" i="9"/>
  <c r="R14" i="9"/>
  <c r="L14" i="9"/>
  <c r="K14" i="9"/>
  <c r="E14" i="9"/>
  <c r="AM13" i="9"/>
  <c r="AL13" i="9"/>
  <c r="AK13" i="9"/>
  <c r="AE13" i="9"/>
  <c r="AD13" i="9"/>
  <c r="X13" i="9"/>
  <c r="R13" i="9"/>
  <c r="L13" i="9"/>
  <c r="K13" i="9"/>
  <c r="E13" i="9"/>
  <c r="AM12" i="9"/>
  <c r="AK12" i="9"/>
  <c r="AE12" i="9"/>
  <c r="AD12" i="9"/>
  <c r="X12" i="9"/>
  <c r="AL12" i="9" s="1"/>
  <c r="R12" i="9"/>
  <c r="L12" i="9"/>
  <c r="K12" i="9"/>
  <c r="E12" i="9"/>
  <c r="AM11" i="9"/>
  <c r="AK11" i="9"/>
  <c r="AE11" i="9"/>
  <c r="AD11" i="9"/>
  <c r="X11" i="9"/>
  <c r="AL11" i="9" s="1"/>
  <c r="R11" i="9"/>
  <c r="L11" i="9"/>
  <c r="K11" i="9"/>
  <c r="E11" i="9"/>
  <c r="AM10" i="9"/>
  <c r="AK10" i="9"/>
  <c r="AE10" i="9"/>
  <c r="AD10" i="9"/>
  <c r="X10" i="9"/>
  <c r="AL10" i="9" s="1"/>
  <c r="R10" i="9"/>
  <c r="L10" i="9"/>
  <c r="K10" i="9"/>
  <c r="E10" i="9"/>
  <c r="AM9" i="9"/>
  <c r="AL9" i="9"/>
  <c r="AK9" i="9"/>
  <c r="AE9" i="9"/>
  <c r="AD9" i="9"/>
  <c r="X9" i="9"/>
  <c r="R9" i="9"/>
  <c r="L9" i="9"/>
  <c r="K9" i="9"/>
  <c r="E9" i="9"/>
  <c r="AM8" i="9"/>
  <c r="AM28" i="9" s="1"/>
  <c r="AK8" i="9"/>
  <c r="AK28" i="9" s="1"/>
  <c r="AE8" i="9"/>
  <c r="AD8" i="9"/>
  <c r="X8" i="9"/>
  <c r="AL8" i="9" s="1"/>
  <c r="R8" i="9"/>
  <c r="L8" i="9"/>
  <c r="K8" i="9"/>
  <c r="K28" i="9" s="1"/>
  <c r="E8" i="9"/>
  <c r="X7" i="9"/>
  <c r="E7" i="9"/>
  <c r="X6" i="9"/>
  <c r="E6" i="9"/>
  <c r="X5" i="9"/>
  <c r="E5" i="9"/>
  <c r="X4" i="9"/>
  <c r="E4" i="9"/>
  <c r="X3" i="9"/>
  <c r="X28" i="9" s="1"/>
  <c r="E3" i="9"/>
  <c r="E28" i="9" s="1"/>
  <c r="AB35" i="5" l="1"/>
  <c r="AB36" i="5" s="1"/>
  <c r="S4" i="5"/>
  <c r="AL28" i="9"/>
  <c r="D9" i="6" l="1"/>
  <c r="AJ4" i="5"/>
  <c r="AI4" i="5"/>
  <c r="AH4" i="5"/>
  <c r="AB4" i="5"/>
  <c r="AA4" i="5"/>
  <c r="Z4" i="5"/>
  <c r="T4" i="5"/>
  <c r="R4" i="5"/>
  <c r="L4" i="5"/>
  <c r="K4" i="5"/>
  <c r="J4" i="5"/>
  <c r="AI3" i="5"/>
  <c r="AI1" i="5" s="1"/>
  <c r="AA3" i="5"/>
  <c r="AB3" i="5" s="1"/>
  <c r="AB1" i="5" s="1"/>
  <c r="S3" i="5"/>
  <c r="K3" i="5"/>
  <c r="L3" i="5" s="1"/>
  <c r="L1" i="5" s="1"/>
  <c r="AJ2" i="5"/>
  <c r="AI2" i="5"/>
  <c r="AH2" i="5"/>
  <c r="AB2" i="5"/>
  <c r="AA2" i="5"/>
  <c r="AA1" i="5" s="1"/>
  <c r="Z2" i="5"/>
  <c r="Z1" i="5" s="1"/>
  <c r="T2" i="5"/>
  <c r="S2" i="5"/>
  <c r="R2" i="5"/>
  <c r="R1" i="5" s="1"/>
  <c r="AH1" i="5"/>
  <c r="J1" i="5"/>
  <c r="R2" i="4"/>
  <c r="B11" i="6" s="1"/>
  <c r="B15" i="1" s="1"/>
  <c r="C15" i="1" s="1"/>
  <c r="N2" i="4"/>
  <c r="B12" i="1" s="1"/>
  <c r="C12" i="1" s="1"/>
  <c r="J2" i="4"/>
  <c r="B10" i="6" s="1"/>
  <c r="B14" i="1" s="1"/>
  <c r="C14" i="1" s="1"/>
  <c r="F2" i="4"/>
  <c r="B9" i="6" s="1"/>
  <c r="B13" i="1" s="1"/>
  <c r="C13" i="1" s="1"/>
  <c r="B36" i="1"/>
  <c r="I9" i="1"/>
  <c r="H9" i="1"/>
  <c r="G9" i="1"/>
  <c r="F9" i="1"/>
  <c r="E9" i="1"/>
  <c r="D9" i="1"/>
  <c r="C9" i="1"/>
  <c r="B9" i="1"/>
  <c r="K1" i="5" l="1"/>
  <c r="C9" i="6"/>
  <c r="D13" i="1" s="1"/>
  <c r="E13" i="1" s="1"/>
  <c r="E29" i="1" s="1"/>
  <c r="S1" i="5"/>
  <c r="F13" i="1"/>
  <c r="G13" i="1" s="1"/>
  <c r="G29" i="1" s="1"/>
  <c r="B30" i="1"/>
  <c r="B21" i="6"/>
  <c r="B20" i="6"/>
  <c r="B19" i="6"/>
  <c r="B18" i="6"/>
  <c r="T3" i="5"/>
  <c r="T1" i="5" s="1"/>
  <c r="C11" i="6" s="1"/>
  <c r="D15" i="1" s="1"/>
  <c r="E15" i="1" s="1"/>
  <c r="E31" i="1" s="1"/>
  <c r="E9" i="6"/>
  <c r="H13" i="1" s="1"/>
  <c r="I13" i="1" s="1"/>
  <c r="I29" i="1" s="1"/>
  <c r="D10" i="6"/>
  <c r="F14" i="1" s="1"/>
  <c r="G14" i="1" s="1"/>
  <c r="G30" i="1" s="1"/>
  <c r="AJ3" i="5"/>
  <c r="AJ1" i="5" s="1"/>
  <c r="E10" i="6"/>
  <c r="H14" i="1" s="1"/>
  <c r="I14" i="1" s="1"/>
  <c r="I30" i="1" s="1"/>
  <c r="D19" i="6"/>
  <c r="E8" i="6"/>
  <c r="H12" i="1" s="1"/>
  <c r="I12" i="1" s="1"/>
  <c r="I28" i="1" s="1"/>
  <c r="C30" i="1"/>
  <c r="C29" i="1"/>
  <c r="B28" i="1"/>
  <c r="F29" i="1"/>
  <c r="B31" i="1"/>
  <c r="C28" i="1"/>
  <c r="C31" i="1"/>
  <c r="B29" i="1"/>
  <c r="E11" i="6" l="1"/>
  <c r="H15" i="1" s="1"/>
  <c r="I15" i="1" s="1"/>
  <c r="I31" i="1" s="1"/>
  <c r="D11" i="6"/>
  <c r="F15" i="1" s="1"/>
  <c r="G15" i="1" s="1"/>
  <c r="G31" i="1" s="1"/>
  <c r="C8" i="6"/>
  <c r="D12" i="1" s="1"/>
  <c r="E12" i="1" s="1"/>
  <c r="E28" i="1" s="1"/>
  <c r="D29" i="1"/>
  <c r="H28" i="1"/>
  <c r="D31" i="1"/>
  <c r="C10" i="6"/>
  <c r="D14" i="1" s="1"/>
  <c r="E14" i="1" s="1"/>
  <c r="E30" i="1" s="1"/>
  <c r="C19" i="6"/>
  <c r="F30" i="1"/>
  <c r="H29" i="1"/>
  <c r="H30" i="1"/>
  <c r="C21" i="6"/>
  <c r="E19" i="6"/>
  <c r="D8" i="6"/>
  <c r="F12" i="1" s="1"/>
  <c r="E20" i="6"/>
  <c r="E18" i="6"/>
  <c r="D20" i="6"/>
  <c r="D21" i="6" l="1"/>
  <c r="F31" i="1"/>
  <c r="E21" i="6"/>
  <c r="H31" i="1"/>
  <c r="D28" i="1"/>
  <c r="C18" i="6"/>
  <c r="C20" i="6"/>
  <c r="D30" i="1"/>
  <c r="G12" i="1"/>
  <c r="G28" i="1" s="1"/>
  <c r="F28" i="1"/>
  <c r="D18" i="6"/>
</calcChain>
</file>

<file path=xl/sharedStrings.xml><?xml version="1.0" encoding="utf-8"?>
<sst xmlns="http://schemas.openxmlformats.org/spreadsheetml/2006/main" count="261" uniqueCount="84">
  <si>
    <t>Table of Contents</t>
  </si>
  <si>
    <t>Tab</t>
  </si>
  <si>
    <t>Notes</t>
  </si>
  <si>
    <t>PTCO2</t>
  </si>
  <si>
    <t>PTCriteria</t>
  </si>
  <si>
    <t>Case</t>
  </si>
  <si>
    <t>CO2</t>
  </si>
  <si>
    <t>SO2</t>
  </si>
  <si>
    <t>NOx</t>
  </si>
  <si>
    <t>PM2.5</t>
  </si>
  <si>
    <t>(Tons)</t>
  </si>
  <si>
    <t>MWh</t>
  </si>
  <si>
    <t>(note: MWH data provided in Benefit Workpaper.xlsx)</t>
  </si>
  <si>
    <t>OSW</t>
  </si>
  <si>
    <t>Storage</t>
  </si>
  <si>
    <t>SOO Green</t>
  </si>
  <si>
    <t>All</t>
  </si>
  <si>
    <t>(tons/MWh)</t>
  </si>
  <si>
    <t>(lbs/MWh)</t>
  </si>
  <si>
    <t>Pollutant</t>
  </si>
  <si>
    <t>Costs (2022 $/ton)</t>
  </si>
  <si>
    <t>Minimum</t>
  </si>
  <si>
    <t>Maximum</t>
  </si>
  <si>
    <r>
      <t>CO</t>
    </r>
    <r>
      <rPr>
        <vertAlign val="subscript"/>
        <sz val="11"/>
        <color theme="1"/>
        <rFont val="Calibri"/>
        <family val="2"/>
      </rPr>
      <t>2</t>
    </r>
  </si>
  <si>
    <r>
      <t>SO</t>
    </r>
    <r>
      <rPr>
        <vertAlign val="subscript"/>
        <sz val="11"/>
        <color theme="1"/>
        <rFont val="Calibri"/>
        <family val="2"/>
      </rPr>
      <t>2</t>
    </r>
  </si>
  <si>
    <r>
      <t>NO</t>
    </r>
    <r>
      <rPr>
        <vertAlign val="subscript"/>
        <sz val="11"/>
        <color theme="1"/>
        <rFont val="Calibri"/>
        <family val="2"/>
      </rPr>
      <t>2</t>
    </r>
  </si>
  <si>
    <r>
      <t>PM</t>
    </r>
    <r>
      <rPr>
        <vertAlign val="subscript"/>
        <sz val="11"/>
        <color theme="1"/>
        <rFont val="Calibri"/>
        <family val="2"/>
      </rPr>
      <t>2.5</t>
    </r>
  </si>
  <si>
    <t>Source: Table 4 in Report Appendix E</t>
  </si>
  <si>
    <t>Illinois Power Agency Policy Study: Aurora Production cost Modeling</t>
  </si>
  <si>
    <t>Emission Avoidance Benefit Table - Full Calculation</t>
  </si>
  <si>
    <t>Low</t>
  </si>
  <si>
    <t>High</t>
  </si>
  <si>
    <t>$2022/ton</t>
  </si>
  <si>
    <t>Emissions (Tons)</t>
  </si>
  <si>
    <t>ESS</t>
  </si>
  <si>
    <t>HVDC</t>
  </si>
  <si>
    <t>Million</t>
  </si>
  <si>
    <t>Total</t>
  </si>
  <si>
    <t>(2030 - 2049)</t>
  </si>
  <si>
    <t>Type</t>
  </si>
  <si>
    <t>Null</t>
  </si>
  <si>
    <t>Row Labels</t>
  </si>
  <si>
    <t>Sum of Amount</t>
  </si>
  <si>
    <t>Grand Total</t>
  </si>
  <si>
    <t>Zone_Name</t>
  </si>
  <si>
    <t>(Multiple Items)</t>
  </si>
  <si>
    <t>SOOGreen</t>
  </si>
  <si>
    <t>Column Labels</t>
  </si>
  <si>
    <t>NOX</t>
  </si>
  <si>
    <t>PM</t>
  </si>
  <si>
    <t>Offshore Wind</t>
  </si>
  <si>
    <t>($M)</t>
  </si>
  <si>
    <t>($)</t>
  </si>
  <si>
    <t>($/MWh)</t>
  </si>
  <si>
    <t>Offshore Wind (All)</t>
  </si>
  <si>
    <t>Storage (All)</t>
  </si>
  <si>
    <t>Sum of Capability_MWh</t>
  </si>
  <si>
    <t>Sum of Output_MWH</t>
  </si>
  <si>
    <t>Sum of Energy_Revenue</t>
  </si>
  <si>
    <t>Energy Revenue</t>
  </si>
  <si>
    <t>Sum of Storage_Charging_Cost</t>
  </si>
  <si>
    <t>Sum of Generation_MWh</t>
  </si>
  <si>
    <t>Energy Revenue (Reported)</t>
  </si>
  <si>
    <t>Margin</t>
  </si>
  <si>
    <t>(MWa)</t>
  </si>
  <si>
    <t>(MWh)</t>
  </si>
  <si>
    <t>SOO Green (All)</t>
  </si>
  <si>
    <t>Average of CleanFlow</t>
  </si>
  <si>
    <t>Sum of CleanFlow</t>
  </si>
  <si>
    <t>Sum of EnergyRev</t>
  </si>
  <si>
    <t>Combined Energy Revenue</t>
  </si>
  <si>
    <t>Combined MWh</t>
  </si>
  <si>
    <t>(short ton to lb conversion)</t>
  </si>
  <si>
    <r>
      <t>CO</t>
    </r>
    <r>
      <rPr>
        <vertAlign val="subscript"/>
        <sz val="11"/>
        <rFont val="Calibri"/>
        <family val="2"/>
      </rPr>
      <t>2</t>
    </r>
  </si>
  <si>
    <r>
      <t>SO</t>
    </r>
    <r>
      <rPr>
        <vertAlign val="subscript"/>
        <sz val="11"/>
        <rFont val="Calibri"/>
        <family val="2"/>
      </rPr>
      <t>2</t>
    </r>
  </si>
  <si>
    <r>
      <t>PM</t>
    </r>
    <r>
      <rPr>
        <vertAlign val="subscript"/>
        <sz val="11"/>
        <rFont val="Calibri"/>
        <family val="2"/>
      </rPr>
      <t>2.5</t>
    </r>
  </si>
  <si>
    <t>Report_Table 6</t>
  </si>
  <si>
    <t>Table 6 Backup==&gt;</t>
  </si>
  <si>
    <t>Report_Table 7</t>
  </si>
  <si>
    <t>Report_Table 8</t>
  </si>
  <si>
    <t>Table 6:  Emissions Impact Summary, 2030-2049 Contract Period</t>
  </si>
  <si>
    <t>Table 7: Ranges for Criteria Pollutant Damages (2022 $/ton)</t>
  </si>
  <si>
    <t>Table 8: Monetized Benefits Associated with Policy Proposals (2022 $Millions)</t>
  </si>
  <si>
    <r>
      <t>NO</t>
    </r>
    <r>
      <rPr>
        <vertAlign val="subscript"/>
        <sz val="11"/>
        <rFont val="Calibri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</si>
</sst>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  <font>
      <b/>
      <sz val="14"/>
      <name val="Calibri"/>
      <family val="2"/>
    </font>
    <font>
      <vertAlign val="subscript"/>
      <sz val="1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1" xfId="0" applyFont="1" applyBorder="1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6" fillId="0" borderId="2" xfId="0" applyFont="1" applyBorder="1"/>
    <xf numFmtId="0" fontId="0" fillId="0" borderId="1" xfId="0" applyBorder="1"/>
    <xf numFmtId="0" fontId="12" fillId="0" borderId="0" xfId="0" applyFont="1"/>
    <xf numFmtId="0" fontId="13" fillId="3" borderId="1" xfId="0" applyFont="1" applyFill="1" applyBorder="1"/>
    <xf numFmtId="0" fontId="13" fillId="3" borderId="1" xfId="0" quotePrefix="1" applyFont="1" applyFill="1" applyBorder="1" applyAlignment="1">
      <alignment horizontal="right"/>
    </xf>
    <xf numFmtId="0" fontId="13" fillId="3" borderId="0" xfId="0" applyFont="1" applyFill="1"/>
    <xf numFmtId="0" fontId="12" fillId="3" borderId="0" xfId="0" applyFont="1" applyFill="1"/>
    <xf numFmtId="0" fontId="14" fillId="3" borderId="0" xfId="0" applyFont="1" applyFill="1" applyAlignment="1">
      <alignment vertical="top" wrapText="1"/>
    </xf>
    <xf numFmtId="0" fontId="14" fillId="3" borderId="0" xfId="0" applyFont="1" applyFill="1" applyAlignment="1">
      <alignment horizontal="right" vertical="top" wrapText="1"/>
    </xf>
    <xf numFmtId="0" fontId="15" fillId="0" borderId="0" xfId="0" quotePrefix="1" applyFont="1" applyAlignment="1">
      <alignment horizontal="right"/>
    </xf>
    <xf numFmtId="0" fontId="15" fillId="3" borderId="0" xfId="0" applyFont="1" applyFill="1" applyAlignment="1">
      <alignment vertical="top" wrapText="1"/>
    </xf>
    <xf numFmtId="0" fontId="13" fillId="3" borderId="0" xfId="0" quotePrefix="1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3" fillId="0" borderId="0" xfId="0" applyFont="1" applyAlignment="1">
      <alignment horizontal="right"/>
    </xf>
    <xf numFmtId="0" fontId="12" fillId="0" borderId="0" xfId="0" quotePrefix="1" applyFont="1" applyAlignment="1">
      <alignment horizontal="left"/>
    </xf>
    <xf numFmtId="0" fontId="15" fillId="3" borderId="2" xfId="0" applyFont="1" applyFill="1" applyBorder="1" applyAlignment="1">
      <alignment vertical="top" wrapText="1"/>
    </xf>
    <xf numFmtId="0" fontId="13" fillId="3" borderId="2" xfId="0" quotePrefix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0" xfId="0" applyFont="1" applyFill="1" applyAlignment="1">
      <alignment vertical="top" wrapText="1"/>
    </xf>
    <xf numFmtId="3" fontId="12" fillId="3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4" fontId="12" fillId="3" borderId="0" xfId="0" applyNumberFormat="1" applyFont="1" applyFill="1" applyAlignment="1">
      <alignment horizontal="right" vertical="top" wrapText="1"/>
    </xf>
    <xf numFmtId="0" fontId="12" fillId="3" borderId="1" xfId="0" applyFont="1" applyFill="1" applyBorder="1" applyAlignment="1">
      <alignment vertical="top" wrapText="1"/>
    </xf>
    <xf numFmtId="4" fontId="12" fillId="3" borderId="1" xfId="0" applyNumberFormat="1" applyFont="1" applyFill="1" applyBorder="1" applyAlignment="1">
      <alignment horizontal="right" vertical="top" wrapText="1"/>
    </xf>
    <xf numFmtId="0" fontId="16" fillId="0" borderId="0" xfId="1" applyFont="1"/>
    <xf numFmtId="0" fontId="17" fillId="0" borderId="0" xfId="0" applyFont="1"/>
    <xf numFmtId="3" fontId="12" fillId="0" borderId="0" xfId="0" applyNumberFormat="1" applyFont="1"/>
    <xf numFmtId="0" fontId="13" fillId="0" borderId="1" xfId="0" applyFont="1" applyBorder="1"/>
    <xf numFmtId="3" fontId="12" fillId="0" borderId="1" xfId="0" applyNumberFormat="1" applyFont="1" applyBorder="1"/>
    <xf numFmtId="0" fontId="13" fillId="0" borderId="0" xfId="0" applyFont="1"/>
    <xf numFmtId="0" fontId="12" fillId="0" borderId="0" xfId="0" quotePrefix="1" applyFont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3" fillId="0" borderId="2" xfId="0" applyFont="1" applyBorder="1"/>
    <xf numFmtId="0" fontId="12" fillId="0" borderId="2" xfId="0" applyFont="1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0" borderId="0" xfId="0" quotePrefix="1" applyFont="1" applyAlignment="1">
      <alignment horizontal="left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12" fillId="0" borderId="0" xfId="0" applyFont="1" applyAlignment="1">
      <alignment vertical="center" wrapText="1"/>
    </xf>
    <xf numFmtId="4" fontId="12" fillId="0" borderId="0" xfId="0" applyNumberFormat="1" applyFont="1"/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wrapText="1"/>
    </xf>
    <xf numFmtId="0" fontId="12" fillId="2" borderId="0" xfId="0" applyFont="1" applyFill="1" applyAlignment="1">
      <alignment horizontal="right"/>
    </xf>
    <xf numFmtId="3" fontId="13" fillId="2" borderId="0" xfId="0" applyNumberFormat="1" applyFont="1" applyFill="1" applyAlignment="1">
      <alignment horizontal="right"/>
    </xf>
    <xf numFmtId="10" fontId="12" fillId="0" borderId="0" xfId="0" applyNumberFormat="1" applyFont="1"/>
    <xf numFmtId="0" fontId="12" fillId="2" borderId="0" xfId="0" applyFont="1" applyFill="1"/>
    <xf numFmtId="0" fontId="13" fillId="2" borderId="0" xfId="0" applyFont="1" applyFill="1" applyAlignment="1">
      <alignment horizontal="right"/>
    </xf>
    <xf numFmtId="3" fontId="12" fillId="2" borderId="0" xfId="0" applyNumberFormat="1" applyFont="1" applyFill="1" applyAlignment="1">
      <alignment horizontal="right"/>
    </xf>
    <xf numFmtId="0" fontId="12" fillId="4" borderId="3" xfId="0" applyFont="1" applyFill="1" applyBorder="1"/>
    <xf numFmtId="0" fontId="13" fillId="4" borderId="3" xfId="0" applyFont="1" applyFill="1" applyBorder="1"/>
    <xf numFmtId="0" fontId="12" fillId="0" borderId="0" xfId="0" applyFont="1" applyAlignment="1">
      <alignment horizontal="left"/>
    </xf>
    <xf numFmtId="0" fontId="13" fillId="4" borderId="4" xfId="0" applyFont="1" applyFill="1" applyBorder="1" applyAlignment="1">
      <alignment horizontal="left"/>
    </xf>
    <xf numFmtId="3" fontId="13" fillId="4" borderId="4" xfId="0" applyNumberFormat="1" applyFont="1" applyFill="1" applyBorder="1"/>
    <xf numFmtId="2" fontId="12" fillId="0" borderId="0" xfId="0" applyNumberFormat="1" applyFont="1"/>
    <xf numFmtId="0" fontId="13" fillId="4" borderId="0" xfId="0" applyFont="1" applyFill="1"/>
    <xf numFmtId="3" fontId="0" fillId="0" borderId="0" xfId="0" applyNumberFormat="1"/>
    <xf numFmtId="0" fontId="0" fillId="0" borderId="0" xfId="0" quotePrefix="1" applyAlignment="1">
      <alignment horizontal="left" wrapText="1"/>
    </xf>
    <xf numFmtId="0" fontId="5" fillId="0" borderId="0" xfId="0" quotePrefix="1" applyFont="1" applyAlignment="1">
      <alignment horizontal="left" wrapText="1"/>
    </xf>
    <xf numFmtId="0" fontId="11" fillId="0" borderId="0" xfId="0" quotePrefix="1" applyFont="1" applyAlignment="1">
      <alignment horizontal="left"/>
    </xf>
    <xf numFmtId="0" fontId="13" fillId="3" borderId="0" xfId="0" quotePrefix="1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Robert%20Carlton\AppData\Local\Microsoft\Windows\Temporary%20Internet%20Files\Content.Outlook\VBE0TVOU\SC\Brattle%202x0%207FA.05%20Location%201%20Dual%20Fuel%20w%20SCR%207-28-2011%20Rev%20H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Sheet"/>
      <sheetName val="Input"/>
      <sheetName val="General Information"/>
      <sheetName val="EQ_Input"/>
      <sheetName val="BASE WAGE"/>
      <sheetName val="PipeAssem"/>
      <sheetName val="Est Sum (2)"/>
      <sheetName val="Proj Ind Input"/>
      <sheetName val="Sum"/>
      <sheetName val="Parametrics"/>
      <sheetName val="Client"/>
      <sheetName val="Owner cost"/>
      <sheetName val="Escal2"/>
      <sheetName val="Staffing"/>
      <sheetName val="Indirects"/>
      <sheetName val="Conus"/>
      <sheetName val="Master_EQ_List"/>
      <sheetName val="Sub Crew - All Inclusive"/>
      <sheetName val="EquipTable"/>
      <sheetName val="MV MCC Layout"/>
      <sheetName val="Elect Bulks"/>
      <sheetName val="Motor List"/>
      <sheetName val="MIS"/>
      <sheetName val="calc GTG1&amp;2"/>
      <sheetName val="calc STG1"/>
      <sheetName val="Elec_EQ_Design"/>
      <sheetName val="Elec_EQ_List"/>
      <sheetName val="GTG"/>
      <sheetName val="HRSG"/>
      <sheetName val="STG"/>
      <sheetName val="BOP"/>
      <sheetName val="Water"/>
      <sheetName val="Tables"/>
      <sheetName val="Mech_EQ_Design"/>
      <sheetName val="Mech_EQ_List"/>
      <sheetName val="PipingModule"/>
      <sheetName val="PipeQty"/>
      <sheetName val="Pipe"/>
      <sheetName val="PipeTable"/>
      <sheetName val="Paint"/>
      <sheetName val="Conc"/>
      <sheetName val="Steel"/>
      <sheetName val="SteelTable"/>
      <sheetName val="Insul"/>
      <sheetName val="InsulTable"/>
      <sheetName val="Engineering"/>
      <sheetName val="RATE Summary"/>
      <sheetName val="Power Crews-40"/>
      <sheetName val="Power Crews-50"/>
      <sheetName val="Power Crews-60"/>
      <sheetName val="Bldg"/>
      <sheetName val="Pipe Lookup"/>
      <sheetName val="BulkConfig"/>
      <sheetName val="Est Sum"/>
      <sheetName val="Fixed Variable"/>
      <sheetName val="EstBasis"/>
      <sheetName val="SC Indirects Build Up"/>
      <sheetName val="Cash flow curves"/>
      <sheetName val="Brattle 2x0 7FA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>
        <row r="13">
          <cell r="GP13" t="str">
            <v>Centrifugal Compressor</v>
          </cell>
          <cell r="GQ13">
            <v>0</v>
          </cell>
          <cell r="GS13">
            <v>0</v>
          </cell>
          <cell r="GT13">
            <v>0</v>
          </cell>
          <cell r="GV13">
            <v>0</v>
          </cell>
          <cell r="GW13">
            <v>0</v>
          </cell>
          <cell r="GY13">
            <v>0</v>
          </cell>
          <cell r="GZ13">
            <v>0</v>
          </cell>
          <cell r="HB13">
            <v>0</v>
          </cell>
          <cell r="HC13">
            <v>0</v>
          </cell>
          <cell r="HE13">
            <v>0</v>
          </cell>
          <cell r="HF13">
            <v>0</v>
          </cell>
          <cell r="HH13">
            <v>0</v>
          </cell>
          <cell r="HI13">
            <v>0</v>
          </cell>
          <cell r="HK13">
            <v>0</v>
          </cell>
          <cell r="HL13">
            <v>0</v>
          </cell>
          <cell r="HN13">
            <v>0</v>
          </cell>
          <cell r="HO13">
            <v>0</v>
          </cell>
          <cell r="HQ13">
            <v>0</v>
          </cell>
          <cell r="HR13">
            <v>0</v>
          </cell>
          <cell r="HT13">
            <v>0</v>
          </cell>
          <cell r="HU13">
            <v>0</v>
          </cell>
          <cell r="HW13">
            <v>0</v>
          </cell>
          <cell r="HX13">
            <v>0</v>
          </cell>
          <cell r="HZ13">
            <v>0</v>
          </cell>
          <cell r="IA13">
            <v>0</v>
          </cell>
          <cell r="IC13">
            <v>0</v>
          </cell>
          <cell r="ID13">
            <v>0</v>
          </cell>
          <cell r="IF13">
            <v>0</v>
          </cell>
        </row>
        <row r="14">
          <cell r="GP14" t="str">
            <v>Reciprocating Compressor</v>
          </cell>
          <cell r="GQ14">
            <v>0</v>
          </cell>
          <cell r="GS14">
            <v>0</v>
          </cell>
          <cell r="GT14">
            <v>0</v>
          </cell>
          <cell r="GV14">
            <v>0</v>
          </cell>
          <cell r="GW14">
            <v>0</v>
          </cell>
          <cell r="GY14">
            <v>0</v>
          </cell>
          <cell r="GZ14">
            <v>0</v>
          </cell>
          <cell r="HB14">
            <v>0</v>
          </cell>
          <cell r="HC14">
            <v>0</v>
          </cell>
          <cell r="HE14">
            <v>0</v>
          </cell>
          <cell r="HF14">
            <v>0</v>
          </cell>
          <cell r="HH14">
            <v>0</v>
          </cell>
          <cell r="HI14">
            <v>0</v>
          </cell>
          <cell r="HK14">
            <v>0</v>
          </cell>
          <cell r="HL14">
            <v>0</v>
          </cell>
          <cell r="HN14">
            <v>0</v>
          </cell>
          <cell r="HO14">
            <v>0</v>
          </cell>
          <cell r="HQ14">
            <v>0</v>
          </cell>
          <cell r="HR14">
            <v>0</v>
          </cell>
          <cell r="HT14">
            <v>0</v>
          </cell>
          <cell r="HU14">
            <v>0</v>
          </cell>
          <cell r="HW14">
            <v>0</v>
          </cell>
          <cell r="HX14">
            <v>0</v>
          </cell>
          <cell r="HZ14">
            <v>0</v>
          </cell>
          <cell r="IA14">
            <v>0</v>
          </cell>
          <cell r="IC14">
            <v>0</v>
          </cell>
          <cell r="ID14">
            <v>0</v>
          </cell>
          <cell r="IF14">
            <v>0</v>
          </cell>
        </row>
        <row r="15">
          <cell r="GP15" t="str">
            <v>Fuel Gas Dew Point Heater, Electric</v>
          </cell>
          <cell r="GQ15">
            <v>200</v>
          </cell>
          <cell r="GS15">
            <v>200</v>
          </cell>
          <cell r="GT15">
            <v>200</v>
          </cell>
          <cell r="GV15">
            <v>200</v>
          </cell>
          <cell r="GW15">
            <v>200</v>
          </cell>
          <cell r="GY15">
            <v>200</v>
          </cell>
          <cell r="GZ15">
            <v>200</v>
          </cell>
          <cell r="HB15">
            <v>200</v>
          </cell>
          <cell r="HC15">
            <v>200</v>
          </cell>
          <cell r="HE15">
            <v>200</v>
          </cell>
          <cell r="HF15">
            <v>200</v>
          </cell>
          <cell r="HH15">
            <v>200</v>
          </cell>
          <cell r="HI15">
            <v>200</v>
          </cell>
          <cell r="HK15">
            <v>200</v>
          </cell>
          <cell r="HL15">
            <v>200</v>
          </cell>
          <cell r="HN15">
            <v>200</v>
          </cell>
          <cell r="HO15">
            <v>200</v>
          </cell>
          <cell r="HQ15">
            <v>200</v>
          </cell>
          <cell r="HR15">
            <v>200</v>
          </cell>
          <cell r="HT15">
            <v>200</v>
          </cell>
          <cell r="HU15">
            <v>200</v>
          </cell>
          <cell r="HW15">
            <v>200</v>
          </cell>
          <cell r="HX15">
            <v>200</v>
          </cell>
          <cell r="HZ15">
            <v>200</v>
          </cell>
          <cell r="IA15">
            <v>200</v>
          </cell>
          <cell r="IC15">
            <v>200</v>
          </cell>
          <cell r="ID15">
            <v>200</v>
          </cell>
          <cell r="IF15">
            <v>200</v>
          </cell>
        </row>
        <row r="16">
          <cell r="GP16" t="str">
            <v>Fuel Gas Dew Point Heater, gas-fired</v>
          </cell>
          <cell r="GQ16">
            <v>200</v>
          </cell>
          <cell r="GS16">
            <v>200</v>
          </cell>
          <cell r="GT16">
            <v>200</v>
          </cell>
          <cell r="GV16">
            <v>200</v>
          </cell>
          <cell r="GW16">
            <v>200</v>
          </cell>
          <cell r="GY16">
            <v>200</v>
          </cell>
          <cell r="GZ16">
            <v>200</v>
          </cell>
          <cell r="HB16">
            <v>200</v>
          </cell>
          <cell r="HC16">
            <v>200</v>
          </cell>
          <cell r="HE16">
            <v>200</v>
          </cell>
          <cell r="HF16">
            <v>200</v>
          </cell>
          <cell r="HH16">
            <v>200</v>
          </cell>
          <cell r="HI16">
            <v>200</v>
          </cell>
          <cell r="HK16">
            <v>200</v>
          </cell>
          <cell r="HL16">
            <v>200</v>
          </cell>
          <cell r="HN16">
            <v>200</v>
          </cell>
          <cell r="HO16">
            <v>200</v>
          </cell>
          <cell r="HQ16">
            <v>200</v>
          </cell>
          <cell r="HR16">
            <v>200</v>
          </cell>
          <cell r="HT16">
            <v>200</v>
          </cell>
          <cell r="HU16">
            <v>200</v>
          </cell>
          <cell r="HW16">
            <v>200</v>
          </cell>
          <cell r="HX16">
            <v>200</v>
          </cell>
          <cell r="HZ16">
            <v>200</v>
          </cell>
          <cell r="IA16">
            <v>200</v>
          </cell>
          <cell r="IC16">
            <v>200</v>
          </cell>
          <cell r="ID16">
            <v>200</v>
          </cell>
          <cell r="IF16">
            <v>200</v>
          </cell>
        </row>
        <row r="17">
          <cell r="GP17" t="str">
            <v>Performance Fuel Gas Heater, uses IP steam</v>
          </cell>
          <cell r="GQ17">
            <v>200</v>
          </cell>
          <cell r="GS17">
            <v>200</v>
          </cell>
          <cell r="GT17">
            <v>200</v>
          </cell>
          <cell r="GV17">
            <v>200</v>
          </cell>
          <cell r="GW17">
            <v>200</v>
          </cell>
          <cell r="GY17">
            <v>200</v>
          </cell>
          <cell r="GZ17">
            <v>200</v>
          </cell>
          <cell r="HB17">
            <v>200</v>
          </cell>
          <cell r="HC17">
            <v>200</v>
          </cell>
          <cell r="HE17">
            <v>200</v>
          </cell>
          <cell r="HF17">
            <v>200</v>
          </cell>
          <cell r="HH17">
            <v>200</v>
          </cell>
          <cell r="HI17">
            <v>200</v>
          </cell>
          <cell r="HK17">
            <v>200</v>
          </cell>
          <cell r="HL17">
            <v>200</v>
          </cell>
          <cell r="HN17">
            <v>200</v>
          </cell>
          <cell r="HO17">
            <v>200</v>
          </cell>
          <cell r="HQ17">
            <v>200</v>
          </cell>
          <cell r="HR17">
            <v>200</v>
          </cell>
          <cell r="HT17">
            <v>200</v>
          </cell>
          <cell r="HU17">
            <v>200</v>
          </cell>
          <cell r="HW17">
            <v>200</v>
          </cell>
          <cell r="HX17">
            <v>200</v>
          </cell>
          <cell r="HZ17">
            <v>200</v>
          </cell>
          <cell r="IA17">
            <v>200</v>
          </cell>
          <cell r="IC17">
            <v>200</v>
          </cell>
          <cell r="ID17">
            <v>200</v>
          </cell>
          <cell r="IF17">
            <v>200</v>
          </cell>
        </row>
        <row r="18">
          <cell r="GP18" t="str">
            <v>Performance Fuel Gas Heater, uses IP feedwater</v>
          </cell>
          <cell r="GQ18">
            <v>200</v>
          </cell>
          <cell r="GS18">
            <v>200</v>
          </cell>
          <cell r="GT18">
            <v>200</v>
          </cell>
          <cell r="GV18">
            <v>200</v>
          </cell>
          <cell r="GW18">
            <v>200</v>
          </cell>
          <cell r="GY18">
            <v>200</v>
          </cell>
          <cell r="GZ18">
            <v>200</v>
          </cell>
          <cell r="HB18">
            <v>200</v>
          </cell>
          <cell r="HC18">
            <v>200</v>
          </cell>
          <cell r="HE18">
            <v>200</v>
          </cell>
          <cell r="HF18">
            <v>200</v>
          </cell>
          <cell r="HH18">
            <v>200</v>
          </cell>
          <cell r="HI18">
            <v>200</v>
          </cell>
          <cell r="HK18">
            <v>200</v>
          </cell>
          <cell r="HL18">
            <v>200</v>
          </cell>
          <cell r="HN18">
            <v>200</v>
          </cell>
          <cell r="HO18">
            <v>200</v>
          </cell>
          <cell r="HQ18">
            <v>200</v>
          </cell>
          <cell r="HR18">
            <v>200</v>
          </cell>
          <cell r="HT18">
            <v>200</v>
          </cell>
          <cell r="HU18">
            <v>200</v>
          </cell>
          <cell r="HW18">
            <v>200</v>
          </cell>
          <cell r="HX18">
            <v>200</v>
          </cell>
          <cell r="HZ18">
            <v>200</v>
          </cell>
          <cell r="IA18">
            <v>200</v>
          </cell>
          <cell r="IC18">
            <v>200</v>
          </cell>
          <cell r="ID18">
            <v>200</v>
          </cell>
          <cell r="IF18">
            <v>200</v>
          </cell>
        </row>
        <row r="19">
          <cell r="GP19" t="str">
            <v>Fuel Gas Treatment Skid</v>
          </cell>
          <cell r="GQ19">
            <v>300</v>
          </cell>
          <cell r="GS19">
            <v>300</v>
          </cell>
          <cell r="GT19">
            <v>300</v>
          </cell>
          <cell r="GV19">
            <v>300</v>
          </cell>
          <cell r="GW19">
            <v>300</v>
          </cell>
          <cell r="GY19">
            <v>300</v>
          </cell>
          <cell r="GZ19">
            <v>300</v>
          </cell>
          <cell r="HB19">
            <v>300</v>
          </cell>
          <cell r="HC19">
            <v>300</v>
          </cell>
          <cell r="HE19">
            <v>300</v>
          </cell>
          <cell r="HF19">
            <v>300</v>
          </cell>
          <cell r="HH19">
            <v>300</v>
          </cell>
          <cell r="HI19">
            <v>300</v>
          </cell>
          <cell r="HK19">
            <v>300</v>
          </cell>
          <cell r="HL19">
            <v>300</v>
          </cell>
          <cell r="HN19">
            <v>300</v>
          </cell>
          <cell r="HO19">
            <v>300</v>
          </cell>
          <cell r="HQ19">
            <v>300</v>
          </cell>
          <cell r="HR19">
            <v>300</v>
          </cell>
          <cell r="HT19">
            <v>300</v>
          </cell>
          <cell r="HU19">
            <v>300</v>
          </cell>
          <cell r="HW19">
            <v>300</v>
          </cell>
          <cell r="HX19">
            <v>300</v>
          </cell>
          <cell r="HZ19">
            <v>300</v>
          </cell>
          <cell r="IA19">
            <v>300</v>
          </cell>
          <cell r="IC19">
            <v>300</v>
          </cell>
          <cell r="ID19">
            <v>300</v>
          </cell>
          <cell r="IF19">
            <v>300</v>
          </cell>
        </row>
        <row r="20">
          <cell r="GP20" t="str">
            <v>Fuel Gas Knockout Tank</v>
          </cell>
          <cell r="GQ20">
            <v>100</v>
          </cell>
          <cell r="GS20">
            <v>100</v>
          </cell>
          <cell r="GT20">
            <v>100</v>
          </cell>
          <cell r="GV20">
            <v>100</v>
          </cell>
          <cell r="GW20">
            <v>100</v>
          </cell>
          <cell r="GY20">
            <v>100</v>
          </cell>
          <cell r="GZ20">
            <v>100</v>
          </cell>
          <cell r="HB20">
            <v>100</v>
          </cell>
          <cell r="HC20">
            <v>100</v>
          </cell>
          <cell r="HE20">
            <v>100</v>
          </cell>
          <cell r="HF20">
            <v>100</v>
          </cell>
          <cell r="HH20">
            <v>100</v>
          </cell>
          <cell r="HI20">
            <v>100</v>
          </cell>
          <cell r="HK20">
            <v>100</v>
          </cell>
          <cell r="HL20">
            <v>100</v>
          </cell>
          <cell r="HN20">
            <v>100</v>
          </cell>
          <cell r="HO20">
            <v>100</v>
          </cell>
          <cell r="HQ20">
            <v>100</v>
          </cell>
          <cell r="HR20">
            <v>100</v>
          </cell>
          <cell r="HT20">
            <v>100</v>
          </cell>
          <cell r="HU20">
            <v>100</v>
          </cell>
          <cell r="HW20">
            <v>100</v>
          </cell>
          <cell r="HX20">
            <v>100</v>
          </cell>
          <cell r="HZ20">
            <v>100</v>
          </cell>
          <cell r="IA20">
            <v>100</v>
          </cell>
          <cell r="IC20">
            <v>100</v>
          </cell>
          <cell r="ID20">
            <v>100</v>
          </cell>
          <cell r="IF20">
            <v>100</v>
          </cell>
        </row>
        <row r="21">
          <cell r="GP21" t="str">
            <v>Fuel Oil Truck Unloading Arm</v>
          </cell>
          <cell r="GQ21">
            <v>100</v>
          </cell>
          <cell r="GS21">
            <v>100</v>
          </cell>
          <cell r="GT21">
            <v>100</v>
          </cell>
          <cell r="GV21">
            <v>100</v>
          </cell>
          <cell r="GW21">
            <v>100</v>
          </cell>
          <cell r="GY21">
            <v>100</v>
          </cell>
          <cell r="GZ21">
            <v>100</v>
          </cell>
          <cell r="HB21">
            <v>100</v>
          </cell>
          <cell r="HC21">
            <v>100</v>
          </cell>
          <cell r="HE21">
            <v>100</v>
          </cell>
          <cell r="HF21">
            <v>100</v>
          </cell>
          <cell r="HH21">
            <v>100</v>
          </cell>
          <cell r="HI21">
            <v>100</v>
          </cell>
          <cell r="HK21">
            <v>100</v>
          </cell>
          <cell r="HL21">
            <v>100</v>
          </cell>
          <cell r="HN21">
            <v>100</v>
          </cell>
          <cell r="HO21">
            <v>100</v>
          </cell>
          <cell r="HQ21">
            <v>100</v>
          </cell>
          <cell r="HR21">
            <v>100</v>
          </cell>
          <cell r="HT21">
            <v>100</v>
          </cell>
          <cell r="HU21">
            <v>100</v>
          </cell>
          <cell r="HW21">
            <v>100</v>
          </cell>
          <cell r="HX21">
            <v>100</v>
          </cell>
          <cell r="HZ21">
            <v>100</v>
          </cell>
          <cell r="IA21">
            <v>100</v>
          </cell>
          <cell r="IC21">
            <v>100</v>
          </cell>
          <cell r="ID21">
            <v>100</v>
          </cell>
          <cell r="IF21">
            <v>100</v>
          </cell>
        </row>
        <row r="22">
          <cell r="GP22" t="str">
            <v>Fuel Oil Filters</v>
          </cell>
          <cell r="GQ22">
            <v>100</v>
          </cell>
          <cell r="GS22">
            <v>100</v>
          </cell>
          <cell r="GT22">
            <v>100</v>
          </cell>
          <cell r="GV22">
            <v>100</v>
          </cell>
          <cell r="GW22">
            <v>100</v>
          </cell>
          <cell r="GY22">
            <v>100</v>
          </cell>
          <cell r="GZ22">
            <v>100</v>
          </cell>
          <cell r="HB22">
            <v>100</v>
          </cell>
          <cell r="HC22">
            <v>100</v>
          </cell>
          <cell r="HE22">
            <v>100</v>
          </cell>
          <cell r="HF22">
            <v>100</v>
          </cell>
          <cell r="HH22">
            <v>100</v>
          </cell>
          <cell r="HI22">
            <v>100</v>
          </cell>
          <cell r="HK22">
            <v>100</v>
          </cell>
          <cell r="HL22">
            <v>100</v>
          </cell>
          <cell r="HN22">
            <v>100</v>
          </cell>
          <cell r="HO22">
            <v>100</v>
          </cell>
          <cell r="HQ22">
            <v>100</v>
          </cell>
          <cell r="HR22">
            <v>100</v>
          </cell>
          <cell r="HT22">
            <v>100</v>
          </cell>
          <cell r="HU22">
            <v>100</v>
          </cell>
          <cell r="HW22">
            <v>100</v>
          </cell>
          <cell r="HX22">
            <v>100</v>
          </cell>
          <cell r="HZ22">
            <v>100</v>
          </cell>
          <cell r="IA22">
            <v>100</v>
          </cell>
          <cell r="IC22">
            <v>100</v>
          </cell>
          <cell r="ID22">
            <v>100</v>
          </cell>
          <cell r="IF22">
            <v>100</v>
          </cell>
        </row>
        <row r="23">
          <cell r="GP23" t="str">
            <v>Fuel Oil Meters</v>
          </cell>
          <cell r="GQ23">
            <v>100</v>
          </cell>
          <cell r="GS23">
            <v>100</v>
          </cell>
          <cell r="GT23">
            <v>100</v>
          </cell>
          <cell r="GV23">
            <v>100</v>
          </cell>
          <cell r="GW23">
            <v>100</v>
          </cell>
          <cell r="GY23">
            <v>100</v>
          </cell>
          <cell r="GZ23">
            <v>100</v>
          </cell>
          <cell r="HB23">
            <v>100</v>
          </cell>
          <cell r="HC23">
            <v>100</v>
          </cell>
          <cell r="HE23">
            <v>100</v>
          </cell>
          <cell r="HF23">
            <v>100</v>
          </cell>
          <cell r="HH23">
            <v>100</v>
          </cell>
          <cell r="HI23">
            <v>100</v>
          </cell>
          <cell r="HK23">
            <v>100</v>
          </cell>
          <cell r="HL23">
            <v>100</v>
          </cell>
          <cell r="HN23">
            <v>100</v>
          </cell>
          <cell r="HO23">
            <v>100</v>
          </cell>
          <cell r="HQ23">
            <v>100</v>
          </cell>
          <cell r="HR23">
            <v>100</v>
          </cell>
          <cell r="HT23">
            <v>100</v>
          </cell>
          <cell r="HU23">
            <v>100</v>
          </cell>
          <cell r="HW23">
            <v>100</v>
          </cell>
          <cell r="HX23">
            <v>100</v>
          </cell>
          <cell r="HZ23">
            <v>100</v>
          </cell>
          <cell r="IA23">
            <v>100</v>
          </cell>
          <cell r="IC23">
            <v>100</v>
          </cell>
          <cell r="ID23">
            <v>100</v>
          </cell>
          <cell r="IF23">
            <v>100</v>
          </cell>
        </row>
        <row r="24">
          <cell r="GP24" t="str">
            <v>Fuel Oil Heaters</v>
          </cell>
          <cell r="GQ24">
            <v>100</v>
          </cell>
          <cell r="GS24">
            <v>100</v>
          </cell>
          <cell r="GT24">
            <v>100</v>
          </cell>
          <cell r="GV24">
            <v>100</v>
          </cell>
          <cell r="GW24">
            <v>100</v>
          </cell>
          <cell r="GY24">
            <v>100</v>
          </cell>
          <cell r="GZ24">
            <v>100</v>
          </cell>
          <cell r="HB24">
            <v>100</v>
          </cell>
          <cell r="HC24">
            <v>100</v>
          </cell>
          <cell r="HE24">
            <v>100</v>
          </cell>
          <cell r="HF24">
            <v>100</v>
          </cell>
          <cell r="HH24">
            <v>100</v>
          </cell>
          <cell r="HI24">
            <v>100</v>
          </cell>
          <cell r="HK24">
            <v>100</v>
          </cell>
          <cell r="HL24">
            <v>100</v>
          </cell>
          <cell r="HN24">
            <v>100</v>
          </cell>
          <cell r="HO24">
            <v>100</v>
          </cell>
          <cell r="HQ24">
            <v>100</v>
          </cell>
          <cell r="HR24">
            <v>100</v>
          </cell>
          <cell r="HT24">
            <v>100</v>
          </cell>
          <cell r="HU24">
            <v>100</v>
          </cell>
          <cell r="HW24">
            <v>100</v>
          </cell>
          <cell r="HX24">
            <v>100</v>
          </cell>
          <cell r="HZ24">
            <v>100</v>
          </cell>
          <cell r="IA24">
            <v>100</v>
          </cell>
          <cell r="IC24">
            <v>100</v>
          </cell>
          <cell r="ID24">
            <v>100</v>
          </cell>
          <cell r="IF24">
            <v>100</v>
          </cell>
        </row>
        <row r="25">
          <cell r="GP25" t="str">
            <v>GE 7241FA.05</v>
          </cell>
          <cell r="GQ25">
            <v>200000</v>
          </cell>
          <cell r="GS25">
            <v>200000</v>
          </cell>
          <cell r="GT25">
            <v>200000</v>
          </cell>
          <cell r="GV25">
            <v>200000</v>
          </cell>
          <cell r="GW25">
            <v>100000</v>
          </cell>
          <cell r="GY25">
            <v>100000</v>
          </cell>
          <cell r="GZ25">
            <v>62500</v>
          </cell>
          <cell r="HB25">
            <v>62500</v>
          </cell>
          <cell r="HC25">
            <v>422500</v>
          </cell>
          <cell r="HE25">
            <v>422500</v>
          </cell>
          <cell r="HH25">
            <v>0</v>
          </cell>
          <cell r="HK25">
            <v>0</v>
          </cell>
          <cell r="HN25">
            <v>0</v>
          </cell>
          <cell r="HQ25">
            <v>0</v>
          </cell>
          <cell r="HR25">
            <v>200000</v>
          </cell>
          <cell r="HT25">
            <v>200000</v>
          </cell>
          <cell r="HW25">
            <v>0</v>
          </cell>
          <cell r="HZ25">
            <v>0</v>
          </cell>
          <cell r="IC25">
            <v>0</v>
          </cell>
          <cell r="ID25">
            <v>100000</v>
          </cell>
          <cell r="IF25">
            <v>100000</v>
          </cell>
        </row>
        <row r="26">
          <cell r="GP26" t="str">
            <v>Once-thru Steam Generator</v>
          </cell>
          <cell r="GQ26">
            <v>25000</v>
          </cell>
          <cell r="GS26">
            <v>25000</v>
          </cell>
          <cell r="GT26">
            <v>25000</v>
          </cell>
          <cell r="GV26">
            <v>25000</v>
          </cell>
          <cell r="GW26">
            <v>25000</v>
          </cell>
          <cell r="GY26">
            <v>25000</v>
          </cell>
          <cell r="GZ26">
            <v>25000</v>
          </cell>
          <cell r="HB26">
            <v>25000</v>
          </cell>
          <cell r="HC26">
            <v>25000</v>
          </cell>
          <cell r="HE26">
            <v>25000</v>
          </cell>
          <cell r="HF26">
            <v>25000</v>
          </cell>
          <cell r="HH26">
            <v>25000</v>
          </cell>
          <cell r="HI26">
            <v>25000</v>
          </cell>
          <cell r="HK26">
            <v>25000</v>
          </cell>
          <cell r="HL26">
            <v>25000</v>
          </cell>
          <cell r="HN26">
            <v>25000</v>
          </cell>
          <cell r="HO26">
            <v>25000</v>
          </cell>
          <cell r="HQ26">
            <v>25000</v>
          </cell>
          <cell r="HR26">
            <v>25000</v>
          </cell>
          <cell r="HT26">
            <v>25000</v>
          </cell>
          <cell r="HU26">
            <v>25000</v>
          </cell>
          <cell r="HW26">
            <v>25000</v>
          </cell>
          <cell r="HX26">
            <v>25000</v>
          </cell>
          <cell r="HZ26">
            <v>25000</v>
          </cell>
          <cell r="IA26">
            <v>25000</v>
          </cell>
          <cell r="IC26">
            <v>25000</v>
          </cell>
          <cell r="ID26">
            <v>25000</v>
          </cell>
          <cell r="IF26">
            <v>25000</v>
          </cell>
        </row>
        <row r="27">
          <cell r="GP27" t="str">
            <v>1 Pressure HRSG</v>
          </cell>
          <cell r="GQ27">
            <v>25000</v>
          </cell>
          <cell r="GS27">
            <v>25000</v>
          </cell>
          <cell r="GT27">
            <v>25000</v>
          </cell>
          <cell r="GV27">
            <v>25000</v>
          </cell>
          <cell r="GW27">
            <v>25000</v>
          </cell>
          <cell r="GY27">
            <v>25000</v>
          </cell>
          <cell r="GZ27">
            <v>25000</v>
          </cell>
          <cell r="HB27">
            <v>25000</v>
          </cell>
          <cell r="HC27">
            <v>25000</v>
          </cell>
          <cell r="HE27">
            <v>25000</v>
          </cell>
          <cell r="HF27">
            <v>25000</v>
          </cell>
          <cell r="HH27">
            <v>25000</v>
          </cell>
          <cell r="HI27">
            <v>25000</v>
          </cell>
          <cell r="HK27">
            <v>25000</v>
          </cell>
          <cell r="HL27">
            <v>25000</v>
          </cell>
          <cell r="HN27">
            <v>25000</v>
          </cell>
          <cell r="HO27">
            <v>25000</v>
          </cell>
          <cell r="HQ27">
            <v>25000</v>
          </cell>
          <cell r="HR27">
            <v>25000</v>
          </cell>
          <cell r="HT27">
            <v>25000</v>
          </cell>
          <cell r="HU27">
            <v>25000</v>
          </cell>
          <cell r="HW27">
            <v>25000</v>
          </cell>
          <cell r="HX27">
            <v>25000</v>
          </cell>
          <cell r="HZ27">
            <v>25000</v>
          </cell>
          <cell r="IA27">
            <v>25000</v>
          </cell>
          <cell r="IC27">
            <v>25000</v>
          </cell>
          <cell r="ID27">
            <v>25000</v>
          </cell>
          <cell r="IF27">
            <v>25000</v>
          </cell>
        </row>
        <row r="28">
          <cell r="GP28" t="str">
            <v>2 Pressure HRSG</v>
          </cell>
          <cell r="GQ28">
            <v>25000</v>
          </cell>
          <cell r="GS28">
            <v>25000</v>
          </cell>
          <cell r="GT28">
            <v>25000</v>
          </cell>
          <cell r="GV28">
            <v>25000</v>
          </cell>
          <cell r="GW28">
            <v>25000</v>
          </cell>
          <cell r="GY28">
            <v>25000</v>
          </cell>
          <cell r="GZ28">
            <v>25000</v>
          </cell>
          <cell r="HB28">
            <v>25000</v>
          </cell>
          <cell r="HC28">
            <v>25000</v>
          </cell>
          <cell r="HE28">
            <v>25000</v>
          </cell>
          <cell r="HF28">
            <v>25000</v>
          </cell>
          <cell r="HH28">
            <v>25000</v>
          </cell>
          <cell r="HI28">
            <v>25000</v>
          </cell>
          <cell r="HK28">
            <v>25000</v>
          </cell>
          <cell r="HL28">
            <v>25000</v>
          </cell>
          <cell r="HN28">
            <v>25000</v>
          </cell>
          <cell r="HO28">
            <v>25000</v>
          </cell>
          <cell r="HQ28">
            <v>25000</v>
          </cell>
          <cell r="HR28">
            <v>25000</v>
          </cell>
          <cell r="HT28">
            <v>25000</v>
          </cell>
          <cell r="HU28">
            <v>25000</v>
          </cell>
          <cell r="HW28">
            <v>25000</v>
          </cell>
          <cell r="HX28">
            <v>25000</v>
          </cell>
          <cell r="HZ28">
            <v>25000</v>
          </cell>
          <cell r="IA28">
            <v>25000</v>
          </cell>
          <cell r="IC28">
            <v>25000</v>
          </cell>
          <cell r="ID28">
            <v>25000</v>
          </cell>
          <cell r="IF28">
            <v>25000</v>
          </cell>
        </row>
        <row r="29">
          <cell r="GP29" t="str">
            <v>3 Pressure HRSG</v>
          </cell>
          <cell r="GQ29">
            <v>25000</v>
          </cell>
          <cell r="GS29">
            <v>25000</v>
          </cell>
          <cell r="GT29">
            <v>25000</v>
          </cell>
          <cell r="GV29">
            <v>25000</v>
          </cell>
          <cell r="GW29">
            <v>25000</v>
          </cell>
          <cell r="GY29">
            <v>25000</v>
          </cell>
          <cell r="GZ29">
            <v>25000</v>
          </cell>
          <cell r="HB29">
            <v>25000</v>
          </cell>
          <cell r="HC29">
            <v>25000</v>
          </cell>
          <cell r="HE29">
            <v>25000</v>
          </cell>
          <cell r="HF29">
            <v>25000</v>
          </cell>
          <cell r="HH29">
            <v>25000</v>
          </cell>
          <cell r="HI29">
            <v>25000</v>
          </cell>
          <cell r="HK29">
            <v>25000</v>
          </cell>
          <cell r="HL29">
            <v>25000</v>
          </cell>
          <cell r="HN29">
            <v>25000</v>
          </cell>
          <cell r="HO29">
            <v>25000</v>
          </cell>
          <cell r="HQ29">
            <v>25000</v>
          </cell>
          <cell r="HR29">
            <v>25000</v>
          </cell>
          <cell r="HT29">
            <v>25000</v>
          </cell>
          <cell r="HU29">
            <v>25000</v>
          </cell>
          <cell r="HW29">
            <v>25000</v>
          </cell>
          <cell r="HX29">
            <v>25000</v>
          </cell>
          <cell r="HZ29">
            <v>25000</v>
          </cell>
          <cell r="IA29">
            <v>25000</v>
          </cell>
          <cell r="IC29">
            <v>25000</v>
          </cell>
          <cell r="ID29">
            <v>25000</v>
          </cell>
          <cell r="IF29">
            <v>25000</v>
          </cell>
        </row>
        <row r="30">
          <cell r="GP30" t="str">
            <v>3 Pressure, with Reheat HRSG</v>
          </cell>
          <cell r="GQ30">
            <v>25000</v>
          </cell>
          <cell r="GS30">
            <v>25000</v>
          </cell>
          <cell r="GT30">
            <v>25000</v>
          </cell>
          <cell r="GV30">
            <v>25000</v>
          </cell>
          <cell r="GW30">
            <v>25000</v>
          </cell>
          <cell r="GY30">
            <v>25000</v>
          </cell>
          <cell r="GZ30">
            <v>25000</v>
          </cell>
          <cell r="HB30">
            <v>25000</v>
          </cell>
          <cell r="HC30">
            <v>25000</v>
          </cell>
          <cell r="HE30">
            <v>25000</v>
          </cell>
          <cell r="HF30">
            <v>25000</v>
          </cell>
          <cell r="HH30">
            <v>25000</v>
          </cell>
          <cell r="HI30">
            <v>25000</v>
          </cell>
          <cell r="HK30">
            <v>25000</v>
          </cell>
          <cell r="HL30">
            <v>25000</v>
          </cell>
          <cell r="HN30">
            <v>25000</v>
          </cell>
          <cell r="HO30">
            <v>25000</v>
          </cell>
          <cell r="HQ30">
            <v>25000</v>
          </cell>
          <cell r="HR30">
            <v>25000</v>
          </cell>
          <cell r="HT30">
            <v>25000</v>
          </cell>
          <cell r="HU30">
            <v>25000</v>
          </cell>
          <cell r="HW30">
            <v>25000</v>
          </cell>
          <cell r="HX30">
            <v>25000</v>
          </cell>
          <cell r="HZ30">
            <v>25000</v>
          </cell>
          <cell r="IA30">
            <v>25000</v>
          </cell>
          <cell r="IC30">
            <v>25000</v>
          </cell>
          <cell r="ID30">
            <v>25000</v>
          </cell>
          <cell r="IF30">
            <v>25000</v>
          </cell>
        </row>
        <row r="31">
          <cell r="GP31" t="str">
            <v>Duct Burners</v>
          </cell>
          <cell r="GS31">
            <v>0</v>
          </cell>
          <cell r="GV31">
            <v>0</v>
          </cell>
          <cell r="GY31">
            <v>0</v>
          </cell>
          <cell r="HB31">
            <v>0</v>
          </cell>
          <cell r="HE31">
            <v>0</v>
          </cell>
          <cell r="HH31">
            <v>0</v>
          </cell>
          <cell r="HK31">
            <v>0</v>
          </cell>
          <cell r="HN31">
            <v>0</v>
          </cell>
          <cell r="HQ31">
            <v>0</v>
          </cell>
          <cell r="HT31">
            <v>0</v>
          </cell>
          <cell r="HW31">
            <v>0</v>
          </cell>
          <cell r="HZ31">
            <v>0</v>
          </cell>
          <cell r="IC31">
            <v>0</v>
          </cell>
          <cell r="IF31">
            <v>0</v>
          </cell>
        </row>
        <row r="32">
          <cell r="GP32" t="str">
            <v>SCR's</v>
          </cell>
          <cell r="GS32">
            <v>0</v>
          </cell>
          <cell r="GV32">
            <v>0</v>
          </cell>
          <cell r="GY32">
            <v>0</v>
          </cell>
          <cell r="HB32">
            <v>0</v>
          </cell>
          <cell r="HE32">
            <v>0</v>
          </cell>
          <cell r="HH32">
            <v>0</v>
          </cell>
          <cell r="HK32">
            <v>0</v>
          </cell>
          <cell r="HN32">
            <v>0</v>
          </cell>
          <cell r="HQ32">
            <v>0</v>
          </cell>
          <cell r="HT32">
            <v>0</v>
          </cell>
          <cell r="HW32">
            <v>0</v>
          </cell>
          <cell r="HZ32">
            <v>0</v>
          </cell>
          <cell r="IC32">
            <v>0</v>
          </cell>
          <cell r="IF32">
            <v>0</v>
          </cell>
        </row>
        <row r="33">
          <cell r="GP33" t="str">
            <v>CO Reactors</v>
          </cell>
          <cell r="GS33">
            <v>0</v>
          </cell>
          <cell r="GV33">
            <v>0</v>
          </cell>
          <cell r="GY33">
            <v>0</v>
          </cell>
          <cell r="HB33">
            <v>0</v>
          </cell>
          <cell r="HE33">
            <v>0</v>
          </cell>
          <cell r="HH33">
            <v>0</v>
          </cell>
          <cell r="HK33">
            <v>0</v>
          </cell>
          <cell r="HN33">
            <v>0</v>
          </cell>
          <cell r="HQ33">
            <v>0</v>
          </cell>
          <cell r="HT33">
            <v>0</v>
          </cell>
          <cell r="HW33">
            <v>0</v>
          </cell>
          <cell r="HZ33">
            <v>0</v>
          </cell>
          <cell r="IC33">
            <v>0</v>
          </cell>
          <cell r="IF33">
            <v>0</v>
          </cell>
        </row>
        <row r="34">
          <cell r="GP34" t="str">
            <v>Bypass Stacks</v>
          </cell>
          <cell r="GS34">
            <v>0</v>
          </cell>
          <cell r="GV34">
            <v>0</v>
          </cell>
          <cell r="GY34">
            <v>0</v>
          </cell>
          <cell r="HB34">
            <v>0</v>
          </cell>
          <cell r="HE34">
            <v>0</v>
          </cell>
          <cell r="HH34">
            <v>0</v>
          </cell>
          <cell r="HK34">
            <v>0</v>
          </cell>
          <cell r="HN34">
            <v>0</v>
          </cell>
          <cell r="HQ34">
            <v>0</v>
          </cell>
          <cell r="HT34">
            <v>0</v>
          </cell>
          <cell r="HW34">
            <v>0</v>
          </cell>
          <cell r="HZ34">
            <v>0</v>
          </cell>
          <cell r="IC34">
            <v>0</v>
          </cell>
          <cell r="IF34">
            <v>0</v>
          </cell>
        </row>
        <row r="35">
          <cell r="GP35" t="str">
            <v>Stack Dampers</v>
          </cell>
          <cell r="GS35">
            <v>0</v>
          </cell>
          <cell r="GV35">
            <v>0</v>
          </cell>
          <cell r="GY35">
            <v>0</v>
          </cell>
          <cell r="HB35">
            <v>0</v>
          </cell>
          <cell r="HE35">
            <v>0</v>
          </cell>
          <cell r="HH35">
            <v>0</v>
          </cell>
          <cell r="HK35">
            <v>0</v>
          </cell>
          <cell r="HN35">
            <v>0</v>
          </cell>
          <cell r="HQ35">
            <v>0</v>
          </cell>
          <cell r="HT35">
            <v>0</v>
          </cell>
          <cell r="HW35">
            <v>0</v>
          </cell>
          <cell r="HZ35">
            <v>0</v>
          </cell>
          <cell r="IC35">
            <v>0</v>
          </cell>
          <cell r="IF35">
            <v>0</v>
          </cell>
        </row>
        <row r="36">
          <cell r="GP36" t="str">
            <v>Simple Cycle Stacks</v>
          </cell>
          <cell r="GQ36">
            <v>10000</v>
          </cell>
          <cell r="GR36">
            <v>20000</v>
          </cell>
          <cell r="GS36">
            <v>20000</v>
          </cell>
          <cell r="GT36">
            <v>10000</v>
          </cell>
          <cell r="GV36">
            <v>10000</v>
          </cell>
          <cell r="GW36">
            <v>10000</v>
          </cell>
          <cell r="GX36">
            <v>8000</v>
          </cell>
          <cell r="GY36">
            <v>8000</v>
          </cell>
          <cell r="GZ36">
            <v>10000</v>
          </cell>
          <cell r="HB36">
            <v>10000</v>
          </cell>
          <cell r="HC36">
            <v>10000</v>
          </cell>
          <cell r="HD36">
            <v>20000</v>
          </cell>
          <cell r="HE36">
            <v>20000</v>
          </cell>
          <cell r="HF36">
            <v>10000</v>
          </cell>
          <cell r="HH36">
            <v>10000</v>
          </cell>
          <cell r="HI36">
            <v>10000</v>
          </cell>
          <cell r="HK36">
            <v>10000</v>
          </cell>
          <cell r="HL36">
            <v>10000</v>
          </cell>
          <cell r="HN36">
            <v>10000</v>
          </cell>
          <cell r="HO36">
            <v>10000</v>
          </cell>
          <cell r="HQ36">
            <v>10000</v>
          </cell>
          <cell r="HR36">
            <v>10000</v>
          </cell>
          <cell r="HS36">
            <v>20000</v>
          </cell>
          <cell r="HT36">
            <v>20000</v>
          </cell>
          <cell r="HU36">
            <v>10000</v>
          </cell>
          <cell r="HW36">
            <v>10000</v>
          </cell>
          <cell r="HX36">
            <v>10000</v>
          </cell>
          <cell r="HZ36">
            <v>10000</v>
          </cell>
          <cell r="IA36">
            <v>10000</v>
          </cell>
          <cell r="IC36">
            <v>10000</v>
          </cell>
          <cell r="ID36">
            <v>10000</v>
          </cell>
          <cell r="IE36">
            <v>8000</v>
          </cell>
          <cell r="IF36">
            <v>8000</v>
          </cell>
        </row>
        <row r="37">
          <cell r="GP37" t="str">
            <v>Hot SCRs</v>
          </cell>
          <cell r="GQ37">
            <v>15000</v>
          </cell>
          <cell r="GS37">
            <v>15000</v>
          </cell>
          <cell r="GT37">
            <v>15000</v>
          </cell>
          <cell r="GV37">
            <v>15000</v>
          </cell>
          <cell r="GW37">
            <v>15000</v>
          </cell>
          <cell r="GX37">
            <v>8000</v>
          </cell>
          <cell r="GY37">
            <v>8000</v>
          </cell>
          <cell r="GZ37">
            <v>15000</v>
          </cell>
          <cell r="HB37">
            <v>15000</v>
          </cell>
          <cell r="HC37">
            <v>15000</v>
          </cell>
          <cell r="HE37">
            <v>15000</v>
          </cell>
          <cell r="HF37">
            <v>15000</v>
          </cell>
          <cell r="HH37">
            <v>15000</v>
          </cell>
          <cell r="HI37">
            <v>15000</v>
          </cell>
          <cell r="HK37">
            <v>15000</v>
          </cell>
          <cell r="HL37">
            <v>15000</v>
          </cell>
          <cell r="HM37">
            <v>35000</v>
          </cell>
          <cell r="HN37">
            <v>35000</v>
          </cell>
          <cell r="HO37">
            <v>15000</v>
          </cell>
          <cell r="HP37">
            <v>40000</v>
          </cell>
          <cell r="HQ37">
            <v>40000</v>
          </cell>
          <cell r="HR37">
            <v>15000</v>
          </cell>
          <cell r="HT37">
            <v>15000</v>
          </cell>
          <cell r="HU37">
            <v>15000</v>
          </cell>
          <cell r="HV37">
            <v>35000</v>
          </cell>
          <cell r="HW37">
            <v>35000</v>
          </cell>
          <cell r="HX37">
            <v>15000</v>
          </cell>
          <cell r="HZ37">
            <v>15000</v>
          </cell>
          <cell r="IA37">
            <v>15000</v>
          </cell>
          <cell r="IB37">
            <v>35000</v>
          </cell>
          <cell r="IC37">
            <v>35000</v>
          </cell>
          <cell r="ID37">
            <v>15000</v>
          </cell>
          <cell r="IE37">
            <v>8000</v>
          </cell>
          <cell r="IF37">
            <v>8000</v>
          </cell>
        </row>
        <row r="38">
          <cell r="GP38" t="str">
            <v>Four Case, Four Flow</v>
          </cell>
          <cell r="GS38">
            <v>0</v>
          </cell>
          <cell r="GV38">
            <v>0</v>
          </cell>
          <cell r="GY38">
            <v>0</v>
          </cell>
          <cell r="HB38">
            <v>0</v>
          </cell>
          <cell r="HE38">
            <v>0</v>
          </cell>
          <cell r="HH38">
            <v>0</v>
          </cell>
          <cell r="HK38">
            <v>0</v>
          </cell>
          <cell r="HN38">
            <v>0</v>
          </cell>
          <cell r="HQ38">
            <v>0</v>
          </cell>
          <cell r="HT38">
            <v>0</v>
          </cell>
          <cell r="HW38">
            <v>0</v>
          </cell>
          <cell r="HZ38">
            <v>0</v>
          </cell>
          <cell r="IC38">
            <v>0</v>
          </cell>
          <cell r="IF38">
            <v>0</v>
          </cell>
        </row>
        <row r="39">
          <cell r="GP39" t="str">
            <v>GE - A Series</v>
          </cell>
          <cell r="GR39">
            <v>170000</v>
          </cell>
          <cell r="GS39">
            <v>170000</v>
          </cell>
          <cell r="GU39">
            <v>170000</v>
          </cell>
          <cell r="GV39">
            <v>170000</v>
          </cell>
          <cell r="GX39">
            <v>170000</v>
          </cell>
          <cell r="GY39">
            <v>170000</v>
          </cell>
          <cell r="HA39">
            <v>170000</v>
          </cell>
          <cell r="HB39">
            <v>170000</v>
          </cell>
          <cell r="HD39">
            <v>170000</v>
          </cell>
          <cell r="HE39">
            <v>170000</v>
          </cell>
          <cell r="HG39">
            <v>170000</v>
          </cell>
          <cell r="HH39">
            <v>170000</v>
          </cell>
          <cell r="HJ39">
            <v>170000</v>
          </cell>
          <cell r="HK39">
            <v>170000</v>
          </cell>
          <cell r="HM39">
            <v>170000</v>
          </cell>
          <cell r="HN39">
            <v>170000</v>
          </cell>
          <cell r="HP39">
            <v>170000</v>
          </cell>
          <cell r="HQ39">
            <v>170000</v>
          </cell>
          <cell r="HS39">
            <v>170000</v>
          </cell>
          <cell r="HT39">
            <v>170000</v>
          </cell>
          <cell r="HV39">
            <v>170000</v>
          </cell>
          <cell r="HW39">
            <v>170000</v>
          </cell>
          <cell r="HY39">
            <v>170000</v>
          </cell>
          <cell r="HZ39">
            <v>170000</v>
          </cell>
          <cell r="IB39">
            <v>170000</v>
          </cell>
          <cell r="IC39">
            <v>170000</v>
          </cell>
          <cell r="IE39">
            <v>170000</v>
          </cell>
          <cell r="IF39">
            <v>170000</v>
          </cell>
        </row>
        <row r="40">
          <cell r="GP40" t="str">
            <v>GE - D Series</v>
          </cell>
          <cell r="GR40">
            <v>285000</v>
          </cell>
          <cell r="GS40">
            <v>285000</v>
          </cell>
          <cell r="GU40">
            <v>285000</v>
          </cell>
          <cell r="GV40">
            <v>285000</v>
          </cell>
          <cell r="GX40">
            <v>285000</v>
          </cell>
          <cell r="GY40">
            <v>285000</v>
          </cell>
          <cell r="HA40">
            <v>285000</v>
          </cell>
          <cell r="HB40">
            <v>285000</v>
          </cell>
          <cell r="HD40">
            <v>285000</v>
          </cell>
          <cell r="HE40">
            <v>285000</v>
          </cell>
          <cell r="HG40">
            <v>285000</v>
          </cell>
          <cell r="HH40">
            <v>285000</v>
          </cell>
          <cell r="HJ40">
            <v>285000</v>
          </cell>
          <cell r="HK40">
            <v>285000</v>
          </cell>
          <cell r="HM40">
            <v>285000</v>
          </cell>
          <cell r="HN40">
            <v>285000</v>
          </cell>
          <cell r="HP40">
            <v>285000</v>
          </cell>
          <cell r="HQ40">
            <v>285000</v>
          </cell>
          <cell r="HS40">
            <v>285000</v>
          </cell>
          <cell r="HT40">
            <v>285000</v>
          </cell>
          <cell r="HV40">
            <v>285000</v>
          </cell>
          <cell r="HW40">
            <v>285000</v>
          </cell>
          <cell r="HY40">
            <v>285000</v>
          </cell>
          <cell r="HZ40">
            <v>285000</v>
          </cell>
          <cell r="IB40">
            <v>285000</v>
          </cell>
          <cell r="IC40">
            <v>285000</v>
          </cell>
          <cell r="IE40">
            <v>285000</v>
          </cell>
          <cell r="IF40">
            <v>285000</v>
          </cell>
        </row>
        <row r="41">
          <cell r="GP41" t="str">
            <v>GE - G Series</v>
          </cell>
          <cell r="GR41">
            <v>325000</v>
          </cell>
          <cell r="GS41">
            <v>325000</v>
          </cell>
          <cell r="GU41">
            <v>325000</v>
          </cell>
          <cell r="GV41">
            <v>325000</v>
          </cell>
          <cell r="GX41">
            <v>325000</v>
          </cell>
          <cell r="GY41">
            <v>325000</v>
          </cell>
          <cell r="HA41">
            <v>325000</v>
          </cell>
          <cell r="HB41">
            <v>325000</v>
          </cell>
          <cell r="HD41">
            <v>325000</v>
          </cell>
          <cell r="HE41">
            <v>325000</v>
          </cell>
          <cell r="HG41">
            <v>325000</v>
          </cell>
          <cell r="HH41">
            <v>325000</v>
          </cell>
          <cell r="HJ41">
            <v>325000</v>
          </cell>
          <cell r="HK41">
            <v>325000</v>
          </cell>
          <cell r="HM41">
            <v>325000</v>
          </cell>
          <cell r="HN41">
            <v>325000</v>
          </cell>
          <cell r="HP41">
            <v>325000</v>
          </cell>
          <cell r="HQ41">
            <v>325000</v>
          </cell>
          <cell r="HS41">
            <v>325000</v>
          </cell>
          <cell r="HT41">
            <v>325000</v>
          </cell>
          <cell r="HV41">
            <v>325000</v>
          </cell>
          <cell r="HW41">
            <v>325000</v>
          </cell>
          <cell r="HY41">
            <v>325000</v>
          </cell>
          <cell r="HZ41">
            <v>325000</v>
          </cell>
          <cell r="IB41">
            <v>325000</v>
          </cell>
          <cell r="IC41">
            <v>325000</v>
          </cell>
          <cell r="IE41">
            <v>325000</v>
          </cell>
          <cell r="IF41">
            <v>325000</v>
          </cell>
        </row>
        <row r="42">
          <cell r="GP42" t="str">
            <v>Siemens SST-3000</v>
          </cell>
          <cell r="GS42">
            <v>0</v>
          </cell>
          <cell r="GV42">
            <v>0</v>
          </cell>
          <cell r="GY42">
            <v>0</v>
          </cell>
          <cell r="HB42">
            <v>0</v>
          </cell>
          <cell r="HE42">
            <v>0</v>
          </cell>
          <cell r="HH42">
            <v>0</v>
          </cell>
          <cell r="HK42">
            <v>0</v>
          </cell>
          <cell r="HN42">
            <v>0</v>
          </cell>
          <cell r="HQ42">
            <v>0</v>
          </cell>
          <cell r="HT42">
            <v>0</v>
          </cell>
          <cell r="HW42">
            <v>0</v>
          </cell>
          <cell r="HZ42">
            <v>0</v>
          </cell>
          <cell r="IC42">
            <v>0</v>
          </cell>
          <cell r="IF42">
            <v>0</v>
          </cell>
        </row>
        <row r="43">
          <cell r="GP43" t="str">
            <v>Siemens SST-5000</v>
          </cell>
          <cell r="GS43">
            <v>0</v>
          </cell>
          <cell r="GV43">
            <v>0</v>
          </cell>
          <cell r="GY43">
            <v>0</v>
          </cell>
          <cell r="HB43">
            <v>0</v>
          </cell>
          <cell r="HE43">
            <v>0</v>
          </cell>
          <cell r="HH43">
            <v>0</v>
          </cell>
          <cell r="HK43">
            <v>0</v>
          </cell>
          <cell r="HN43">
            <v>0</v>
          </cell>
          <cell r="HQ43">
            <v>0</v>
          </cell>
          <cell r="HT43">
            <v>0</v>
          </cell>
          <cell r="HW43">
            <v>0</v>
          </cell>
          <cell r="HZ43">
            <v>0</v>
          </cell>
          <cell r="IC43">
            <v>0</v>
          </cell>
          <cell r="IF43">
            <v>0</v>
          </cell>
        </row>
        <row r="44">
          <cell r="GP44" t="str">
            <v>Siemens SST-6000</v>
          </cell>
          <cell r="GS44">
            <v>0</v>
          </cell>
          <cell r="GV44">
            <v>0</v>
          </cell>
          <cell r="GY44">
            <v>0</v>
          </cell>
          <cell r="HB44">
            <v>0</v>
          </cell>
          <cell r="HE44">
            <v>0</v>
          </cell>
          <cell r="HH44">
            <v>0</v>
          </cell>
          <cell r="HK44">
            <v>0</v>
          </cell>
          <cell r="HN44">
            <v>0</v>
          </cell>
          <cell r="HQ44">
            <v>0</v>
          </cell>
          <cell r="HT44">
            <v>0</v>
          </cell>
          <cell r="HW44">
            <v>0</v>
          </cell>
          <cell r="HZ44">
            <v>0</v>
          </cell>
          <cell r="IC44">
            <v>0</v>
          </cell>
          <cell r="IF44">
            <v>0</v>
          </cell>
        </row>
        <row r="45">
          <cell r="GP45" t="str">
            <v>Siemens SST-900</v>
          </cell>
          <cell r="GS45">
            <v>0</v>
          </cell>
          <cell r="GV45">
            <v>0</v>
          </cell>
          <cell r="GY45">
            <v>0</v>
          </cell>
          <cell r="HB45">
            <v>0</v>
          </cell>
          <cell r="HE45">
            <v>0</v>
          </cell>
          <cell r="HH45">
            <v>0</v>
          </cell>
          <cell r="HK45">
            <v>0</v>
          </cell>
          <cell r="HN45">
            <v>0</v>
          </cell>
          <cell r="HQ45">
            <v>0</v>
          </cell>
          <cell r="HT45">
            <v>0</v>
          </cell>
          <cell r="HW45">
            <v>0</v>
          </cell>
          <cell r="HZ45">
            <v>0</v>
          </cell>
          <cell r="IC45">
            <v>0</v>
          </cell>
          <cell r="IF45">
            <v>0</v>
          </cell>
        </row>
        <row r="46">
          <cell r="GP46" t="str">
            <v>Two Case, Double Flow</v>
          </cell>
          <cell r="GS46">
            <v>0</v>
          </cell>
          <cell r="GV46">
            <v>0</v>
          </cell>
          <cell r="GY46">
            <v>0</v>
          </cell>
          <cell r="HB46">
            <v>0</v>
          </cell>
          <cell r="HE46">
            <v>0</v>
          </cell>
          <cell r="HH46">
            <v>0</v>
          </cell>
          <cell r="HK46">
            <v>0</v>
          </cell>
          <cell r="HN46">
            <v>0</v>
          </cell>
          <cell r="HQ46">
            <v>0</v>
          </cell>
          <cell r="HT46">
            <v>0</v>
          </cell>
          <cell r="HW46">
            <v>0</v>
          </cell>
          <cell r="HZ46">
            <v>0</v>
          </cell>
          <cell r="IC46">
            <v>0</v>
          </cell>
          <cell r="IF46">
            <v>0</v>
          </cell>
        </row>
        <row r="47">
          <cell r="GP47" t="str">
            <v>Two Case, Single Flow</v>
          </cell>
          <cell r="GS47">
            <v>0</v>
          </cell>
          <cell r="GV47">
            <v>0</v>
          </cell>
          <cell r="GY47">
            <v>0</v>
          </cell>
          <cell r="HB47">
            <v>0</v>
          </cell>
          <cell r="HE47">
            <v>0</v>
          </cell>
          <cell r="HH47">
            <v>0</v>
          </cell>
          <cell r="HK47">
            <v>0</v>
          </cell>
          <cell r="HN47">
            <v>0</v>
          </cell>
          <cell r="HQ47">
            <v>0</v>
          </cell>
          <cell r="HT47">
            <v>0</v>
          </cell>
          <cell r="HW47">
            <v>0</v>
          </cell>
          <cell r="HZ47">
            <v>0</v>
          </cell>
          <cell r="IC47">
            <v>0</v>
          </cell>
          <cell r="IF47">
            <v>0</v>
          </cell>
        </row>
        <row r="48">
          <cell r="GP48">
            <v>0</v>
          </cell>
          <cell r="GS48">
            <v>0</v>
          </cell>
          <cell r="GV48">
            <v>0</v>
          </cell>
          <cell r="GY48">
            <v>0</v>
          </cell>
          <cell r="HB48">
            <v>0</v>
          </cell>
          <cell r="HE48">
            <v>0</v>
          </cell>
          <cell r="HH48">
            <v>0</v>
          </cell>
          <cell r="HK48">
            <v>0</v>
          </cell>
          <cell r="HN48">
            <v>0</v>
          </cell>
          <cell r="HQ48">
            <v>0</v>
          </cell>
          <cell r="HT48">
            <v>0</v>
          </cell>
          <cell r="HW48">
            <v>0</v>
          </cell>
          <cell r="HZ48">
            <v>0</v>
          </cell>
          <cell r="IC48">
            <v>0</v>
          </cell>
          <cell r="IF48">
            <v>0</v>
          </cell>
        </row>
        <row r="49">
          <cell r="GP49">
            <v>0</v>
          </cell>
          <cell r="GS49">
            <v>0</v>
          </cell>
          <cell r="GV49">
            <v>0</v>
          </cell>
          <cell r="GY49">
            <v>0</v>
          </cell>
          <cell r="HB49">
            <v>0</v>
          </cell>
          <cell r="HE49">
            <v>0</v>
          </cell>
          <cell r="HH49">
            <v>0</v>
          </cell>
          <cell r="HK49">
            <v>0</v>
          </cell>
          <cell r="HN49">
            <v>0</v>
          </cell>
          <cell r="HQ49">
            <v>0</v>
          </cell>
          <cell r="HT49">
            <v>0</v>
          </cell>
          <cell r="HW49">
            <v>0</v>
          </cell>
          <cell r="HZ49">
            <v>0</v>
          </cell>
          <cell r="IC49">
            <v>0</v>
          </cell>
          <cell r="IF49">
            <v>0</v>
          </cell>
        </row>
        <row r="50">
          <cell r="GP50">
            <v>0</v>
          </cell>
          <cell r="GS50">
            <v>0</v>
          </cell>
          <cell r="GV50">
            <v>0</v>
          </cell>
          <cell r="GY50">
            <v>0</v>
          </cell>
          <cell r="HB50">
            <v>0</v>
          </cell>
          <cell r="HE50">
            <v>0</v>
          </cell>
          <cell r="HH50">
            <v>0</v>
          </cell>
          <cell r="HK50">
            <v>0</v>
          </cell>
          <cell r="HN50">
            <v>0</v>
          </cell>
          <cell r="HQ50">
            <v>0</v>
          </cell>
          <cell r="HT50">
            <v>0</v>
          </cell>
          <cell r="HW50">
            <v>0</v>
          </cell>
          <cell r="HZ50">
            <v>0</v>
          </cell>
          <cell r="IC50">
            <v>0</v>
          </cell>
          <cell r="IF50">
            <v>0</v>
          </cell>
        </row>
        <row r="51">
          <cell r="GP51">
            <v>0</v>
          </cell>
          <cell r="GS51">
            <v>0</v>
          </cell>
          <cell r="GV51">
            <v>0</v>
          </cell>
          <cell r="GY51">
            <v>0</v>
          </cell>
          <cell r="HB51">
            <v>0</v>
          </cell>
          <cell r="HE51">
            <v>0</v>
          </cell>
          <cell r="HH51">
            <v>0</v>
          </cell>
          <cell r="HK51">
            <v>0</v>
          </cell>
          <cell r="HN51">
            <v>0</v>
          </cell>
          <cell r="HQ51">
            <v>0</v>
          </cell>
          <cell r="HT51">
            <v>0</v>
          </cell>
          <cell r="HW51">
            <v>0</v>
          </cell>
          <cell r="HZ51">
            <v>0</v>
          </cell>
          <cell r="IC51">
            <v>0</v>
          </cell>
          <cell r="IF51">
            <v>0</v>
          </cell>
        </row>
        <row r="52">
          <cell r="GP52">
            <v>0</v>
          </cell>
          <cell r="GS52">
            <v>0</v>
          </cell>
          <cell r="GV52">
            <v>0</v>
          </cell>
          <cell r="GY52">
            <v>0</v>
          </cell>
          <cell r="HB52">
            <v>0</v>
          </cell>
          <cell r="HE52">
            <v>0</v>
          </cell>
          <cell r="HH52">
            <v>0</v>
          </cell>
          <cell r="HK52">
            <v>0</v>
          </cell>
          <cell r="HN52">
            <v>0</v>
          </cell>
          <cell r="HQ52">
            <v>0</v>
          </cell>
          <cell r="HT52">
            <v>0</v>
          </cell>
          <cell r="HW52">
            <v>0</v>
          </cell>
          <cell r="HZ52">
            <v>0</v>
          </cell>
          <cell r="IC52">
            <v>0</v>
          </cell>
          <cell r="IF52">
            <v>0</v>
          </cell>
        </row>
        <row r="53">
          <cell r="GP53">
            <v>0</v>
          </cell>
          <cell r="GS53">
            <v>0</v>
          </cell>
          <cell r="GV53">
            <v>0</v>
          </cell>
          <cell r="GY53">
            <v>0</v>
          </cell>
          <cell r="HB53">
            <v>0</v>
          </cell>
          <cell r="HE53">
            <v>0</v>
          </cell>
          <cell r="HH53">
            <v>0</v>
          </cell>
          <cell r="HK53">
            <v>0</v>
          </cell>
          <cell r="HN53">
            <v>0</v>
          </cell>
          <cell r="HQ53">
            <v>0</v>
          </cell>
          <cell r="HT53">
            <v>0</v>
          </cell>
          <cell r="HW53">
            <v>0</v>
          </cell>
          <cell r="HZ53">
            <v>0</v>
          </cell>
          <cell r="IC53">
            <v>0</v>
          </cell>
          <cell r="IF53">
            <v>0</v>
          </cell>
        </row>
        <row r="54">
          <cell r="GP54">
            <v>0</v>
          </cell>
          <cell r="GS54">
            <v>0</v>
          </cell>
          <cell r="GV54">
            <v>0</v>
          </cell>
          <cell r="GY54">
            <v>0</v>
          </cell>
          <cell r="HB54">
            <v>0</v>
          </cell>
          <cell r="HE54">
            <v>0</v>
          </cell>
          <cell r="HH54">
            <v>0</v>
          </cell>
          <cell r="HK54">
            <v>0</v>
          </cell>
          <cell r="HN54">
            <v>0</v>
          </cell>
          <cell r="HQ54">
            <v>0</v>
          </cell>
          <cell r="HT54">
            <v>0</v>
          </cell>
          <cell r="HW54">
            <v>0</v>
          </cell>
          <cell r="HZ54">
            <v>0</v>
          </cell>
          <cell r="IC54">
            <v>0</v>
          </cell>
          <cell r="IF54">
            <v>0</v>
          </cell>
        </row>
        <row r="55">
          <cell r="GP55">
            <v>0</v>
          </cell>
          <cell r="GS55">
            <v>0</v>
          </cell>
          <cell r="GV55">
            <v>0</v>
          </cell>
          <cell r="GY55">
            <v>0</v>
          </cell>
          <cell r="HB55">
            <v>0</v>
          </cell>
          <cell r="HE55">
            <v>0</v>
          </cell>
          <cell r="HH55">
            <v>0</v>
          </cell>
          <cell r="HK55">
            <v>0</v>
          </cell>
          <cell r="HN55">
            <v>0</v>
          </cell>
          <cell r="HQ55">
            <v>0</v>
          </cell>
          <cell r="HT55">
            <v>0</v>
          </cell>
          <cell r="HW55">
            <v>0</v>
          </cell>
          <cell r="HZ55">
            <v>0</v>
          </cell>
          <cell r="IC55">
            <v>0</v>
          </cell>
          <cell r="IF55">
            <v>0</v>
          </cell>
        </row>
        <row r="56">
          <cell r="GP56">
            <v>0</v>
          </cell>
          <cell r="GS56">
            <v>0</v>
          </cell>
          <cell r="GV56">
            <v>0</v>
          </cell>
          <cell r="GY56">
            <v>0</v>
          </cell>
          <cell r="HB56">
            <v>0</v>
          </cell>
          <cell r="HE56">
            <v>0</v>
          </cell>
          <cell r="HH56">
            <v>0</v>
          </cell>
          <cell r="HK56">
            <v>0</v>
          </cell>
          <cell r="HN56">
            <v>0</v>
          </cell>
          <cell r="HQ56">
            <v>0</v>
          </cell>
          <cell r="HT56">
            <v>0</v>
          </cell>
          <cell r="HW56">
            <v>0</v>
          </cell>
          <cell r="HZ56">
            <v>0</v>
          </cell>
          <cell r="IC56">
            <v>0</v>
          </cell>
          <cell r="IF56">
            <v>0</v>
          </cell>
        </row>
        <row r="57">
          <cell r="GP57">
            <v>0</v>
          </cell>
          <cell r="GS57">
            <v>0</v>
          </cell>
          <cell r="GV57">
            <v>0</v>
          </cell>
          <cell r="GY57">
            <v>0</v>
          </cell>
          <cell r="HB57">
            <v>0</v>
          </cell>
          <cell r="HE57">
            <v>0</v>
          </cell>
          <cell r="HH57">
            <v>0</v>
          </cell>
          <cell r="HK57">
            <v>0</v>
          </cell>
          <cell r="HN57">
            <v>0</v>
          </cell>
          <cell r="HQ57">
            <v>0</v>
          </cell>
          <cell r="HT57">
            <v>0</v>
          </cell>
          <cell r="HW57">
            <v>0</v>
          </cell>
          <cell r="HZ57">
            <v>0</v>
          </cell>
          <cell r="IC57">
            <v>0</v>
          </cell>
          <cell r="IF57">
            <v>0</v>
          </cell>
        </row>
        <row r="58">
          <cell r="GP58">
            <v>0</v>
          </cell>
          <cell r="GS58">
            <v>0</v>
          </cell>
          <cell r="GV58">
            <v>0</v>
          </cell>
          <cell r="GY58">
            <v>0</v>
          </cell>
          <cell r="HB58">
            <v>0</v>
          </cell>
          <cell r="HE58">
            <v>0</v>
          </cell>
          <cell r="HH58">
            <v>0</v>
          </cell>
          <cell r="HK58">
            <v>0</v>
          </cell>
          <cell r="HN58">
            <v>0</v>
          </cell>
          <cell r="HQ58">
            <v>0</v>
          </cell>
          <cell r="HT58">
            <v>0</v>
          </cell>
          <cell r="HW58">
            <v>0</v>
          </cell>
          <cell r="HZ58">
            <v>0</v>
          </cell>
          <cell r="IC58">
            <v>0</v>
          </cell>
          <cell r="IF58">
            <v>0</v>
          </cell>
        </row>
        <row r="59">
          <cell r="GP59">
            <v>0</v>
          </cell>
          <cell r="GS59">
            <v>0</v>
          </cell>
          <cell r="GV59">
            <v>0</v>
          </cell>
          <cell r="GY59">
            <v>0</v>
          </cell>
          <cell r="HB59">
            <v>0</v>
          </cell>
          <cell r="HE59">
            <v>0</v>
          </cell>
          <cell r="HH59">
            <v>0</v>
          </cell>
          <cell r="HK59">
            <v>0</v>
          </cell>
          <cell r="HN59">
            <v>0</v>
          </cell>
          <cell r="HQ59">
            <v>0</v>
          </cell>
          <cell r="HT59">
            <v>0</v>
          </cell>
          <cell r="HW59">
            <v>0</v>
          </cell>
          <cell r="HZ59">
            <v>0</v>
          </cell>
          <cell r="IC59">
            <v>0</v>
          </cell>
          <cell r="IF59">
            <v>0</v>
          </cell>
        </row>
        <row r="60">
          <cell r="GP60" t="str">
            <v>Auxiliary Boilers</v>
          </cell>
          <cell r="GQ60">
            <v>3000</v>
          </cell>
          <cell r="GR60">
            <v>5000</v>
          </cell>
          <cell r="GS60">
            <v>5000</v>
          </cell>
          <cell r="GT60">
            <v>3000</v>
          </cell>
          <cell r="GV60">
            <v>3000</v>
          </cell>
          <cell r="GW60">
            <v>3000</v>
          </cell>
          <cell r="GY60">
            <v>3000</v>
          </cell>
          <cell r="GZ60">
            <v>3000</v>
          </cell>
          <cell r="HB60">
            <v>3000</v>
          </cell>
          <cell r="HC60">
            <v>3000</v>
          </cell>
          <cell r="HE60">
            <v>3000</v>
          </cell>
          <cell r="HF60">
            <v>3000</v>
          </cell>
          <cell r="HH60">
            <v>3000</v>
          </cell>
          <cell r="HI60">
            <v>3000</v>
          </cell>
          <cell r="HK60">
            <v>3000</v>
          </cell>
          <cell r="HL60">
            <v>3000</v>
          </cell>
          <cell r="HN60">
            <v>3000</v>
          </cell>
          <cell r="HO60">
            <v>3000</v>
          </cell>
          <cell r="HQ60">
            <v>3000</v>
          </cell>
          <cell r="HR60">
            <v>3000</v>
          </cell>
          <cell r="HS60">
            <v>5000</v>
          </cell>
          <cell r="HT60">
            <v>5000</v>
          </cell>
          <cell r="HU60">
            <v>3000</v>
          </cell>
          <cell r="HW60">
            <v>3000</v>
          </cell>
          <cell r="HX60">
            <v>3000</v>
          </cell>
          <cell r="HZ60">
            <v>3000</v>
          </cell>
          <cell r="IA60">
            <v>3000</v>
          </cell>
          <cell r="IC60">
            <v>3000</v>
          </cell>
          <cell r="ID60">
            <v>3000</v>
          </cell>
          <cell r="IF60">
            <v>3000</v>
          </cell>
        </row>
        <row r="61">
          <cell r="GP61" t="str">
            <v>Auxiliary Boiler SCR</v>
          </cell>
          <cell r="GS61">
            <v>0</v>
          </cell>
          <cell r="GV61">
            <v>0</v>
          </cell>
          <cell r="GY61">
            <v>0</v>
          </cell>
          <cell r="HB61">
            <v>0</v>
          </cell>
          <cell r="HE61">
            <v>0</v>
          </cell>
          <cell r="HH61">
            <v>0</v>
          </cell>
          <cell r="HK61">
            <v>0</v>
          </cell>
          <cell r="HN61">
            <v>0</v>
          </cell>
          <cell r="HQ61">
            <v>0</v>
          </cell>
          <cell r="HT61">
            <v>0</v>
          </cell>
          <cell r="HW61">
            <v>0</v>
          </cell>
          <cell r="HZ61">
            <v>0</v>
          </cell>
          <cell r="IC61">
            <v>0</v>
          </cell>
          <cell r="IF61">
            <v>0</v>
          </cell>
        </row>
        <row r="62">
          <cell r="GP62" t="str">
            <v>Auxiliary Boiler Feed Pump</v>
          </cell>
          <cell r="GQ62">
            <v>500</v>
          </cell>
          <cell r="GS62">
            <v>500</v>
          </cell>
          <cell r="GT62">
            <v>500</v>
          </cell>
          <cell r="GV62">
            <v>500</v>
          </cell>
          <cell r="GW62">
            <v>500</v>
          </cell>
          <cell r="GY62">
            <v>500</v>
          </cell>
          <cell r="GZ62">
            <v>500</v>
          </cell>
          <cell r="HB62">
            <v>500</v>
          </cell>
          <cell r="HC62">
            <v>500</v>
          </cell>
          <cell r="HE62">
            <v>500</v>
          </cell>
          <cell r="HF62">
            <v>500</v>
          </cell>
          <cell r="HH62">
            <v>500</v>
          </cell>
          <cell r="HI62">
            <v>500</v>
          </cell>
          <cell r="HK62">
            <v>500</v>
          </cell>
          <cell r="HL62">
            <v>500</v>
          </cell>
          <cell r="HN62">
            <v>500</v>
          </cell>
          <cell r="HO62">
            <v>500</v>
          </cell>
          <cell r="HQ62">
            <v>500</v>
          </cell>
          <cell r="HR62">
            <v>500</v>
          </cell>
          <cell r="HT62">
            <v>500</v>
          </cell>
          <cell r="HU62">
            <v>500</v>
          </cell>
          <cell r="HW62">
            <v>500</v>
          </cell>
          <cell r="HX62">
            <v>500</v>
          </cell>
          <cell r="HZ62">
            <v>500</v>
          </cell>
          <cell r="IA62">
            <v>500</v>
          </cell>
          <cell r="IC62">
            <v>500</v>
          </cell>
          <cell r="ID62">
            <v>500</v>
          </cell>
          <cell r="IF62">
            <v>500</v>
          </cell>
        </row>
        <row r="63">
          <cell r="GP63" t="str">
            <v>Auxiliary Boiler Deaerator</v>
          </cell>
          <cell r="GS63">
            <v>0</v>
          </cell>
          <cell r="GV63">
            <v>0</v>
          </cell>
          <cell r="GY63">
            <v>0</v>
          </cell>
          <cell r="HB63">
            <v>0</v>
          </cell>
          <cell r="HE63">
            <v>0</v>
          </cell>
          <cell r="HH63">
            <v>0</v>
          </cell>
          <cell r="HK63">
            <v>0</v>
          </cell>
          <cell r="HN63">
            <v>0</v>
          </cell>
          <cell r="HQ63">
            <v>0</v>
          </cell>
          <cell r="HT63">
            <v>0</v>
          </cell>
          <cell r="HW63">
            <v>0</v>
          </cell>
          <cell r="HZ63">
            <v>0</v>
          </cell>
          <cell r="IC63">
            <v>0</v>
          </cell>
          <cell r="IF63">
            <v>0</v>
          </cell>
        </row>
        <row r="64">
          <cell r="GP64" t="str">
            <v>Deaerators</v>
          </cell>
          <cell r="GQ64">
            <v>100</v>
          </cell>
          <cell r="GS64">
            <v>100</v>
          </cell>
          <cell r="GT64">
            <v>100</v>
          </cell>
          <cell r="GV64">
            <v>100</v>
          </cell>
          <cell r="GW64">
            <v>100</v>
          </cell>
          <cell r="GY64">
            <v>100</v>
          </cell>
          <cell r="GZ64">
            <v>100</v>
          </cell>
          <cell r="HB64">
            <v>100</v>
          </cell>
          <cell r="HC64">
            <v>100</v>
          </cell>
          <cell r="HE64">
            <v>100</v>
          </cell>
          <cell r="HF64">
            <v>100</v>
          </cell>
          <cell r="HH64">
            <v>100</v>
          </cell>
          <cell r="HI64">
            <v>100</v>
          </cell>
          <cell r="HK64">
            <v>100</v>
          </cell>
          <cell r="HL64">
            <v>100</v>
          </cell>
          <cell r="HN64">
            <v>100</v>
          </cell>
          <cell r="HO64">
            <v>100</v>
          </cell>
          <cell r="HQ64">
            <v>100</v>
          </cell>
          <cell r="HR64">
            <v>100</v>
          </cell>
          <cell r="HT64">
            <v>100</v>
          </cell>
          <cell r="HU64">
            <v>100</v>
          </cell>
          <cell r="HW64">
            <v>100</v>
          </cell>
          <cell r="HX64">
            <v>100</v>
          </cell>
          <cell r="HZ64">
            <v>100</v>
          </cell>
          <cell r="IA64">
            <v>100</v>
          </cell>
          <cell r="IC64">
            <v>100</v>
          </cell>
          <cell r="ID64">
            <v>100</v>
          </cell>
          <cell r="IF64">
            <v>100</v>
          </cell>
        </row>
        <row r="65">
          <cell r="GP65" t="str">
            <v>ST Surface Condensers</v>
          </cell>
          <cell r="GQ65">
            <v>4000</v>
          </cell>
          <cell r="GR65">
            <v>100</v>
          </cell>
          <cell r="GS65">
            <v>100</v>
          </cell>
          <cell r="GT65">
            <v>4000</v>
          </cell>
          <cell r="GV65">
            <v>4000</v>
          </cell>
          <cell r="GW65">
            <v>4000</v>
          </cell>
          <cell r="GY65">
            <v>4000</v>
          </cell>
          <cell r="GZ65">
            <v>4000</v>
          </cell>
          <cell r="HB65">
            <v>4000</v>
          </cell>
          <cell r="HC65">
            <v>4000</v>
          </cell>
          <cell r="HE65">
            <v>4000</v>
          </cell>
          <cell r="HF65">
            <v>4000</v>
          </cell>
          <cell r="HH65">
            <v>4000</v>
          </cell>
          <cell r="HI65">
            <v>4000</v>
          </cell>
          <cell r="HK65">
            <v>4000</v>
          </cell>
          <cell r="HL65">
            <v>4000</v>
          </cell>
          <cell r="HN65">
            <v>4000</v>
          </cell>
          <cell r="HO65">
            <v>4000</v>
          </cell>
          <cell r="HQ65">
            <v>4000</v>
          </cell>
          <cell r="HR65">
            <v>4000</v>
          </cell>
          <cell r="HS65">
            <v>100</v>
          </cell>
          <cell r="HT65">
            <v>100</v>
          </cell>
          <cell r="HU65">
            <v>4000</v>
          </cell>
          <cell r="HW65">
            <v>4000</v>
          </cell>
          <cell r="HX65">
            <v>4000</v>
          </cell>
          <cell r="HZ65">
            <v>4000</v>
          </cell>
          <cell r="IA65">
            <v>4000</v>
          </cell>
          <cell r="IC65">
            <v>4000</v>
          </cell>
          <cell r="ID65">
            <v>4000</v>
          </cell>
          <cell r="IF65">
            <v>4000</v>
          </cell>
        </row>
        <row r="66">
          <cell r="GP66" t="str">
            <v>Titanium Tubes Option</v>
          </cell>
          <cell r="GS66">
            <v>0</v>
          </cell>
          <cell r="GV66">
            <v>0</v>
          </cell>
          <cell r="GY66">
            <v>0</v>
          </cell>
          <cell r="HB66">
            <v>0</v>
          </cell>
          <cell r="HE66">
            <v>0</v>
          </cell>
          <cell r="HH66">
            <v>0</v>
          </cell>
          <cell r="HK66">
            <v>0</v>
          </cell>
          <cell r="HN66">
            <v>0</v>
          </cell>
          <cell r="HQ66">
            <v>0</v>
          </cell>
          <cell r="HT66">
            <v>0</v>
          </cell>
          <cell r="HW66">
            <v>0</v>
          </cell>
          <cell r="HZ66">
            <v>0</v>
          </cell>
          <cell r="IC66">
            <v>0</v>
          </cell>
          <cell r="IF66">
            <v>0</v>
          </cell>
        </row>
        <row r="67">
          <cell r="GP67" t="str">
            <v>Air Removal Skid - Hogger only (Vac. Pumps Incl.w/Condr.)</v>
          </cell>
          <cell r="GQ67">
            <v>100</v>
          </cell>
          <cell r="GS67">
            <v>100</v>
          </cell>
          <cell r="GT67">
            <v>100</v>
          </cell>
          <cell r="GV67">
            <v>100</v>
          </cell>
          <cell r="GW67">
            <v>100</v>
          </cell>
          <cell r="GY67">
            <v>100</v>
          </cell>
          <cell r="GZ67">
            <v>100</v>
          </cell>
          <cell r="HB67">
            <v>100</v>
          </cell>
          <cell r="HC67">
            <v>100</v>
          </cell>
          <cell r="HE67">
            <v>100</v>
          </cell>
          <cell r="HF67">
            <v>100</v>
          </cell>
          <cell r="HH67">
            <v>100</v>
          </cell>
          <cell r="HI67">
            <v>100</v>
          </cell>
          <cell r="HK67">
            <v>100</v>
          </cell>
          <cell r="HL67">
            <v>100</v>
          </cell>
          <cell r="HN67">
            <v>100</v>
          </cell>
          <cell r="HO67">
            <v>100</v>
          </cell>
          <cell r="HQ67">
            <v>100</v>
          </cell>
          <cell r="HR67">
            <v>100</v>
          </cell>
          <cell r="HT67">
            <v>100</v>
          </cell>
          <cell r="HU67">
            <v>100</v>
          </cell>
          <cell r="HW67">
            <v>100</v>
          </cell>
          <cell r="HX67">
            <v>100</v>
          </cell>
          <cell r="HZ67">
            <v>100</v>
          </cell>
          <cell r="IA67">
            <v>100</v>
          </cell>
          <cell r="IC67">
            <v>100</v>
          </cell>
          <cell r="ID67">
            <v>100</v>
          </cell>
          <cell r="IF67">
            <v>100</v>
          </cell>
        </row>
        <row r="68">
          <cell r="GP68" t="str">
            <v>Air Removal Skid - Complete</v>
          </cell>
          <cell r="GQ68">
            <v>100</v>
          </cell>
          <cell r="GS68">
            <v>100</v>
          </cell>
          <cell r="GT68">
            <v>100</v>
          </cell>
          <cell r="GV68">
            <v>100</v>
          </cell>
          <cell r="GW68">
            <v>100</v>
          </cell>
          <cell r="GY68">
            <v>100</v>
          </cell>
          <cell r="GZ68">
            <v>100</v>
          </cell>
          <cell r="HB68">
            <v>100</v>
          </cell>
          <cell r="HC68">
            <v>100</v>
          </cell>
          <cell r="HE68">
            <v>100</v>
          </cell>
          <cell r="HF68">
            <v>100</v>
          </cell>
          <cell r="HH68">
            <v>100</v>
          </cell>
          <cell r="HI68">
            <v>100</v>
          </cell>
          <cell r="HK68">
            <v>100</v>
          </cell>
          <cell r="HL68">
            <v>100</v>
          </cell>
          <cell r="HN68">
            <v>100</v>
          </cell>
          <cell r="HO68">
            <v>100</v>
          </cell>
          <cell r="HQ68">
            <v>100</v>
          </cell>
          <cell r="HR68">
            <v>100</v>
          </cell>
          <cell r="HT68">
            <v>100</v>
          </cell>
          <cell r="HU68">
            <v>100</v>
          </cell>
          <cell r="HW68">
            <v>100</v>
          </cell>
          <cell r="HX68">
            <v>100</v>
          </cell>
          <cell r="HZ68">
            <v>100</v>
          </cell>
          <cell r="IA68">
            <v>100</v>
          </cell>
          <cell r="IC68">
            <v>100</v>
          </cell>
          <cell r="ID68">
            <v>100</v>
          </cell>
          <cell r="IF68">
            <v>100</v>
          </cell>
        </row>
        <row r="69">
          <cell r="GP69" t="str">
            <v>Air Cooled Condenser</v>
          </cell>
          <cell r="GQ69">
            <v>150000</v>
          </cell>
          <cell r="GS69">
            <v>150000</v>
          </cell>
          <cell r="GT69">
            <v>150000</v>
          </cell>
          <cell r="GV69">
            <v>150000</v>
          </cell>
          <cell r="GW69">
            <v>150000</v>
          </cell>
          <cell r="GY69">
            <v>150000</v>
          </cell>
          <cell r="GZ69">
            <v>150000</v>
          </cell>
          <cell r="HB69">
            <v>150000</v>
          </cell>
          <cell r="HC69">
            <v>150000</v>
          </cell>
          <cell r="HE69">
            <v>150000</v>
          </cell>
          <cell r="HF69">
            <v>150000</v>
          </cell>
          <cell r="HH69">
            <v>150000</v>
          </cell>
          <cell r="HI69">
            <v>150000</v>
          </cell>
          <cell r="HK69">
            <v>150000</v>
          </cell>
          <cell r="HL69">
            <v>150000</v>
          </cell>
          <cell r="HN69">
            <v>150000</v>
          </cell>
          <cell r="HO69">
            <v>150000</v>
          </cell>
          <cell r="HQ69">
            <v>150000</v>
          </cell>
          <cell r="HR69">
            <v>150000</v>
          </cell>
          <cell r="HT69">
            <v>150000</v>
          </cell>
          <cell r="HU69">
            <v>150000</v>
          </cell>
          <cell r="HW69">
            <v>150000</v>
          </cell>
          <cell r="HX69">
            <v>150000</v>
          </cell>
          <cell r="HZ69">
            <v>150000</v>
          </cell>
          <cell r="IA69">
            <v>150000</v>
          </cell>
          <cell r="IC69">
            <v>150000</v>
          </cell>
          <cell r="ID69">
            <v>150000</v>
          </cell>
          <cell r="IF69">
            <v>150000</v>
          </cell>
        </row>
        <row r="70">
          <cell r="GP70" t="str">
            <v>Cooling Tower</v>
          </cell>
          <cell r="GS70">
            <v>0</v>
          </cell>
          <cell r="GV70">
            <v>0</v>
          </cell>
          <cell r="GY70">
            <v>0</v>
          </cell>
          <cell r="HB70">
            <v>0</v>
          </cell>
          <cell r="HE70">
            <v>0</v>
          </cell>
          <cell r="HH70">
            <v>0</v>
          </cell>
          <cell r="HK70">
            <v>0</v>
          </cell>
          <cell r="HN70">
            <v>0</v>
          </cell>
          <cell r="HQ70">
            <v>0</v>
          </cell>
          <cell r="HT70">
            <v>0</v>
          </cell>
          <cell r="HW70">
            <v>0</v>
          </cell>
          <cell r="HZ70">
            <v>0</v>
          </cell>
          <cell r="IC70">
            <v>0</v>
          </cell>
          <cell r="IF70">
            <v>0</v>
          </cell>
        </row>
        <row r="71">
          <cell r="GP71" t="str">
            <v>Noise Attenuation Option</v>
          </cell>
          <cell r="GS71">
            <v>0</v>
          </cell>
          <cell r="GV71">
            <v>0</v>
          </cell>
          <cell r="GY71">
            <v>0</v>
          </cell>
          <cell r="HB71">
            <v>0</v>
          </cell>
          <cell r="HE71">
            <v>0</v>
          </cell>
          <cell r="HH71">
            <v>0</v>
          </cell>
          <cell r="HK71">
            <v>0</v>
          </cell>
          <cell r="HN71">
            <v>0</v>
          </cell>
          <cell r="HQ71">
            <v>0</v>
          </cell>
          <cell r="HT71">
            <v>0</v>
          </cell>
          <cell r="HW71">
            <v>0</v>
          </cell>
          <cell r="HZ71">
            <v>0</v>
          </cell>
          <cell r="IC71">
            <v>0</v>
          </cell>
          <cell r="IF71">
            <v>0</v>
          </cell>
        </row>
        <row r="72">
          <cell r="GP72" t="str">
            <v>Plume Abatement Option</v>
          </cell>
          <cell r="GS72">
            <v>0</v>
          </cell>
          <cell r="GV72">
            <v>0</v>
          </cell>
          <cell r="GY72">
            <v>0</v>
          </cell>
          <cell r="HB72">
            <v>0</v>
          </cell>
          <cell r="HE72">
            <v>0</v>
          </cell>
          <cell r="HH72">
            <v>0</v>
          </cell>
          <cell r="HK72">
            <v>0</v>
          </cell>
          <cell r="HN72">
            <v>0</v>
          </cell>
          <cell r="HQ72">
            <v>0</v>
          </cell>
          <cell r="HT72">
            <v>0</v>
          </cell>
          <cell r="HW72">
            <v>0</v>
          </cell>
          <cell r="HZ72">
            <v>0</v>
          </cell>
          <cell r="IC72">
            <v>0</v>
          </cell>
          <cell r="IF72">
            <v>0</v>
          </cell>
        </row>
        <row r="73">
          <cell r="GP73" t="str">
            <v>SS Pump Intake Screens</v>
          </cell>
          <cell r="GQ73">
            <v>200</v>
          </cell>
          <cell r="GS73">
            <v>200</v>
          </cell>
          <cell r="GV73">
            <v>0</v>
          </cell>
          <cell r="GY73">
            <v>0</v>
          </cell>
          <cell r="HB73">
            <v>0</v>
          </cell>
          <cell r="HE73">
            <v>0</v>
          </cell>
          <cell r="HH73">
            <v>0</v>
          </cell>
          <cell r="HK73">
            <v>0</v>
          </cell>
          <cell r="HN73">
            <v>0</v>
          </cell>
          <cell r="HQ73">
            <v>0</v>
          </cell>
          <cell r="HR73">
            <v>200</v>
          </cell>
          <cell r="HT73">
            <v>200</v>
          </cell>
          <cell r="HW73">
            <v>0</v>
          </cell>
          <cell r="HZ73">
            <v>0</v>
          </cell>
          <cell r="IC73">
            <v>0</v>
          </cell>
          <cell r="IF73">
            <v>0</v>
          </cell>
        </row>
        <row r="74">
          <cell r="GP74" t="str">
            <v>Travelling Screens</v>
          </cell>
          <cell r="GS74">
            <v>0</v>
          </cell>
          <cell r="GV74">
            <v>0</v>
          </cell>
          <cell r="GY74">
            <v>0</v>
          </cell>
          <cell r="HB74">
            <v>0</v>
          </cell>
          <cell r="HE74">
            <v>0</v>
          </cell>
          <cell r="HH74">
            <v>0</v>
          </cell>
          <cell r="HK74">
            <v>0</v>
          </cell>
          <cell r="HN74">
            <v>0</v>
          </cell>
          <cell r="HQ74">
            <v>0</v>
          </cell>
          <cell r="HT74">
            <v>0</v>
          </cell>
          <cell r="HW74">
            <v>0</v>
          </cell>
          <cell r="HZ74">
            <v>0</v>
          </cell>
          <cell r="IC74">
            <v>0</v>
          </cell>
          <cell r="IF74">
            <v>0</v>
          </cell>
        </row>
        <row r="75">
          <cell r="GP75" t="str">
            <v>Screen Wash Pump</v>
          </cell>
          <cell r="GS75">
            <v>0</v>
          </cell>
          <cell r="GV75">
            <v>0</v>
          </cell>
          <cell r="GY75">
            <v>0</v>
          </cell>
          <cell r="HB75">
            <v>0</v>
          </cell>
          <cell r="HE75">
            <v>0</v>
          </cell>
          <cell r="HH75">
            <v>0</v>
          </cell>
          <cell r="HK75">
            <v>0</v>
          </cell>
          <cell r="HN75">
            <v>0</v>
          </cell>
          <cell r="HQ75">
            <v>0</v>
          </cell>
          <cell r="HT75">
            <v>0</v>
          </cell>
          <cell r="HW75">
            <v>0</v>
          </cell>
          <cell r="HZ75">
            <v>0</v>
          </cell>
          <cell r="IC75">
            <v>0</v>
          </cell>
          <cell r="IF75">
            <v>0</v>
          </cell>
        </row>
        <row r="76">
          <cell r="GP76" t="str">
            <v>Plant Aux Cooling WSAC</v>
          </cell>
          <cell r="GQ76">
            <v>3600</v>
          </cell>
          <cell r="GS76">
            <v>3600</v>
          </cell>
          <cell r="GV76">
            <v>0</v>
          </cell>
          <cell r="GY76">
            <v>0</v>
          </cell>
          <cell r="HB76">
            <v>0</v>
          </cell>
          <cell r="HE76">
            <v>0</v>
          </cell>
          <cell r="HH76">
            <v>0</v>
          </cell>
          <cell r="HK76">
            <v>0</v>
          </cell>
          <cell r="HN76">
            <v>0</v>
          </cell>
          <cell r="HQ76">
            <v>0</v>
          </cell>
          <cell r="HR76">
            <v>3600</v>
          </cell>
          <cell r="HT76">
            <v>3600</v>
          </cell>
          <cell r="HW76">
            <v>0</v>
          </cell>
          <cell r="HZ76">
            <v>0</v>
          </cell>
          <cell r="IC76">
            <v>0</v>
          </cell>
          <cell r="IF76">
            <v>0</v>
          </cell>
        </row>
        <row r="77">
          <cell r="GP77" t="str">
            <v>GTG Aux Cooling WSAC</v>
          </cell>
          <cell r="GQ77">
            <v>3600</v>
          </cell>
          <cell r="GS77">
            <v>3600</v>
          </cell>
          <cell r="GV77">
            <v>0</v>
          </cell>
          <cell r="GY77">
            <v>0</v>
          </cell>
          <cell r="HB77">
            <v>0</v>
          </cell>
          <cell r="HE77">
            <v>0</v>
          </cell>
          <cell r="HH77">
            <v>0</v>
          </cell>
          <cell r="HK77">
            <v>0</v>
          </cell>
          <cell r="HN77">
            <v>0</v>
          </cell>
          <cell r="HQ77">
            <v>0</v>
          </cell>
          <cell r="HR77">
            <v>3600</v>
          </cell>
          <cell r="HT77">
            <v>3600</v>
          </cell>
          <cell r="HW77">
            <v>0</v>
          </cell>
          <cell r="HZ77">
            <v>0</v>
          </cell>
          <cell r="IC77">
            <v>0</v>
          </cell>
          <cell r="IF77">
            <v>0</v>
          </cell>
        </row>
        <row r="78">
          <cell r="GP78" t="str">
            <v>BOP Aux Fin Fan Coolers</v>
          </cell>
          <cell r="GQ78">
            <v>5200</v>
          </cell>
          <cell r="GS78">
            <v>5200</v>
          </cell>
          <cell r="GV78">
            <v>0</v>
          </cell>
          <cell r="GY78">
            <v>0</v>
          </cell>
          <cell r="HB78">
            <v>0</v>
          </cell>
          <cell r="HE78">
            <v>0</v>
          </cell>
          <cell r="HH78">
            <v>0</v>
          </cell>
          <cell r="HK78">
            <v>0</v>
          </cell>
          <cell r="HN78">
            <v>0</v>
          </cell>
          <cell r="HQ78">
            <v>0</v>
          </cell>
          <cell r="HR78">
            <v>5200</v>
          </cell>
          <cell r="HT78">
            <v>5200</v>
          </cell>
          <cell r="HW78">
            <v>0</v>
          </cell>
          <cell r="HZ78">
            <v>0</v>
          </cell>
          <cell r="IC78">
            <v>0</v>
          </cell>
          <cell r="IF78">
            <v>0</v>
          </cell>
        </row>
        <row r="79">
          <cell r="GP79" t="str">
            <v>GTG Aux Fin Fan Coolers</v>
          </cell>
          <cell r="GQ79">
            <v>5200</v>
          </cell>
          <cell r="GS79">
            <v>5200</v>
          </cell>
          <cell r="GV79">
            <v>0</v>
          </cell>
          <cell r="GY79">
            <v>0</v>
          </cell>
          <cell r="HB79">
            <v>0</v>
          </cell>
          <cell r="HE79">
            <v>0</v>
          </cell>
          <cell r="HH79">
            <v>0</v>
          </cell>
          <cell r="HK79">
            <v>0</v>
          </cell>
          <cell r="HN79">
            <v>0</v>
          </cell>
          <cell r="HQ79">
            <v>0</v>
          </cell>
          <cell r="HR79">
            <v>5200</v>
          </cell>
          <cell r="HT79">
            <v>5200</v>
          </cell>
          <cell r="HW79">
            <v>0</v>
          </cell>
          <cell r="HZ79">
            <v>0</v>
          </cell>
          <cell r="IC79">
            <v>0</v>
          </cell>
          <cell r="IF79">
            <v>0</v>
          </cell>
        </row>
        <row r="80">
          <cell r="GP80" t="str">
            <v>Fin-Tube to Air (LMS100)</v>
          </cell>
          <cell r="GS80">
            <v>0</v>
          </cell>
          <cell r="GV80">
            <v>0</v>
          </cell>
          <cell r="GY80">
            <v>0</v>
          </cell>
          <cell r="HB80">
            <v>0</v>
          </cell>
          <cell r="HE80">
            <v>0</v>
          </cell>
          <cell r="HH80">
            <v>0</v>
          </cell>
          <cell r="HK80">
            <v>0</v>
          </cell>
          <cell r="HN80">
            <v>0</v>
          </cell>
          <cell r="HQ80">
            <v>0</v>
          </cell>
          <cell r="HT80">
            <v>0</v>
          </cell>
          <cell r="HW80">
            <v>0</v>
          </cell>
          <cell r="HZ80">
            <v>0</v>
          </cell>
          <cell r="IC80">
            <v>0</v>
          </cell>
          <cell r="IF80">
            <v>0</v>
          </cell>
        </row>
        <row r="81">
          <cell r="GP81" t="str">
            <v>CCW Plate and Frame HX</v>
          </cell>
          <cell r="GQ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Y81">
            <v>0</v>
          </cell>
          <cell r="GZ81">
            <v>0</v>
          </cell>
          <cell r="HB81">
            <v>0</v>
          </cell>
          <cell r="HC81">
            <v>0</v>
          </cell>
          <cell r="HE81">
            <v>0</v>
          </cell>
          <cell r="HF81">
            <v>0</v>
          </cell>
          <cell r="HH81">
            <v>0</v>
          </cell>
          <cell r="HI81">
            <v>0</v>
          </cell>
          <cell r="HK81">
            <v>0</v>
          </cell>
          <cell r="HL81">
            <v>0</v>
          </cell>
          <cell r="HN81">
            <v>0</v>
          </cell>
          <cell r="HO81">
            <v>0</v>
          </cell>
          <cell r="HQ81">
            <v>0</v>
          </cell>
          <cell r="HR81">
            <v>0</v>
          </cell>
          <cell r="HT81">
            <v>0</v>
          </cell>
          <cell r="HU81">
            <v>0</v>
          </cell>
          <cell r="HW81">
            <v>0</v>
          </cell>
          <cell r="HX81">
            <v>0</v>
          </cell>
          <cell r="HZ81">
            <v>0</v>
          </cell>
          <cell r="IA81">
            <v>0</v>
          </cell>
          <cell r="IC81">
            <v>0</v>
          </cell>
          <cell r="ID81">
            <v>0</v>
          </cell>
          <cell r="IF81">
            <v>0</v>
          </cell>
        </row>
        <row r="82">
          <cell r="GP82" t="str">
            <v>CCW Shell and Tube HX</v>
          </cell>
          <cell r="GQ82">
            <v>300</v>
          </cell>
          <cell r="GS82">
            <v>300</v>
          </cell>
          <cell r="GV82">
            <v>0</v>
          </cell>
          <cell r="GY82">
            <v>0</v>
          </cell>
          <cell r="HB82">
            <v>0</v>
          </cell>
          <cell r="HE82">
            <v>0</v>
          </cell>
          <cell r="HH82">
            <v>0</v>
          </cell>
          <cell r="HK82">
            <v>0</v>
          </cell>
          <cell r="HN82">
            <v>0</v>
          </cell>
          <cell r="HQ82">
            <v>0</v>
          </cell>
          <cell r="HR82">
            <v>300</v>
          </cell>
          <cell r="HT82">
            <v>300</v>
          </cell>
          <cell r="HW82">
            <v>0</v>
          </cell>
          <cell r="HZ82">
            <v>0</v>
          </cell>
          <cell r="IC82">
            <v>0</v>
          </cell>
          <cell r="IF82">
            <v>0</v>
          </cell>
        </row>
        <row r="83">
          <cell r="GP83" t="str">
            <v>HP/IP HRSG Boiler Feed Pump (Ring-Section)</v>
          </cell>
          <cell r="GQ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Y83">
            <v>0</v>
          </cell>
          <cell r="GZ83">
            <v>0</v>
          </cell>
          <cell r="HB83">
            <v>0</v>
          </cell>
          <cell r="HC83">
            <v>0</v>
          </cell>
          <cell r="HE83">
            <v>0</v>
          </cell>
          <cell r="HF83">
            <v>0</v>
          </cell>
          <cell r="HH83">
            <v>0</v>
          </cell>
          <cell r="HI83">
            <v>0</v>
          </cell>
          <cell r="HK83">
            <v>0</v>
          </cell>
          <cell r="HL83">
            <v>0</v>
          </cell>
          <cell r="HN83">
            <v>0</v>
          </cell>
          <cell r="HO83">
            <v>0</v>
          </cell>
          <cell r="HQ83">
            <v>0</v>
          </cell>
          <cell r="HR83">
            <v>0</v>
          </cell>
          <cell r="HT83">
            <v>0</v>
          </cell>
          <cell r="HU83">
            <v>0</v>
          </cell>
          <cell r="HW83">
            <v>0</v>
          </cell>
          <cell r="HX83">
            <v>0</v>
          </cell>
          <cell r="HZ83">
            <v>0</v>
          </cell>
          <cell r="IA83">
            <v>0</v>
          </cell>
          <cell r="IC83">
            <v>0</v>
          </cell>
          <cell r="ID83">
            <v>0</v>
          </cell>
          <cell r="IF83">
            <v>0</v>
          </cell>
        </row>
        <row r="84">
          <cell r="GP84" t="str">
            <v>HP/IP HRSG Boiler Feed Pump (Horizontally Split)</v>
          </cell>
          <cell r="GQ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Y84">
            <v>0</v>
          </cell>
          <cell r="GZ84">
            <v>0</v>
          </cell>
          <cell r="HB84">
            <v>0</v>
          </cell>
          <cell r="HC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K84">
            <v>0</v>
          </cell>
          <cell r="HL84">
            <v>0</v>
          </cell>
          <cell r="HN84">
            <v>0</v>
          </cell>
          <cell r="HO84">
            <v>0</v>
          </cell>
          <cell r="HQ84">
            <v>0</v>
          </cell>
          <cell r="HR84">
            <v>0</v>
          </cell>
          <cell r="HT84">
            <v>0</v>
          </cell>
          <cell r="HU84">
            <v>0</v>
          </cell>
          <cell r="HW84">
            <v>0</v>
          </cell>
          <cell r="HX84">
            <v>0</v>
          </cell>
          <cell r="HZ84">
            <v>0</v>
          </cell>
          <cell r="IA84">
            <v>0</v>
          </cell>
          <cell r="IC84">
            <v>0</v>
          </cell>
          <cell r="ID84">
            <v>0</v>
          </cell>
          <cell r="IF84">
            <v>0</v>
          </cell>
        </row>
        <row r="85">
          <cell r="GP85" t="str">
            <v>Circulating/Cooling Water Pump</v>
          </cell>
          <cell r="GQ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Y85">
            <v>0</v>
          </cell>
          <cell r="GZ85">
            <v>0</v>
          </cell>
          <cell r="HB85">
            <v>0</v>
          </cell>
          <cell r="HC85">
            <v>0</v>
          </cell>
          <cell r="HE85">
            <v>0</v>
          </cell>
          <cell r="HF85">
            <v>0</v>
          </cell>
          <cell r="HH85">
            <v>0</v>
          </cell>
          <cell r="HI85">
            <v>0</v>
          </cell>
          <cell r="HK85">
            <v>0</v>
          </cell>
          <cell r="HL85">
            <v>0</v>
          </cell>
          <cell r="HN85">
            <v>0</v>
          </cell>
          <cell r="HO85">
            <v>0</v>
          </cell>
          <cell r="HQ85">
            <v>0</v>
          </cell>
          <cell r="HR85">
            <v>0</v>
          </cell>
          <cell r="HT85">
            <v>0</v>
          </cell>
          <cell r="HU85">
            <v>0</v>
          </cell>
          <cell r="HW85">
            <v>0</v>
          </cell>
          <cell r="HX85">
            <v>0</v>
          </cell>
          <cell r="HZ85">
            <v>0</v>
          </cell>
          <cell r="IA85">
            <v>0</v>
          </cell>
          <cell r="IC85">
            <v>0</v>
          </cell>
          <cell r="ID85">
            <v>0</v>
          </cell>
          <cell r="IF85">
            <v>0</v>
          </cell>
        </row>
        <row r="86">
          <cell r="GP86" t="str">
            <v>Auxiliary Cooling Water Pump</v>
          </cell>
          <cell r="GQ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Y86">
            <v>0</v>
          </cell>
          <cell r="GZ86">
            <v>0</v>
          </cell>
          <cell r="HB86">
            <v>0</v>
          </cell>
          <cell r="HC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K86">
            <v>0</v>
          </cell>
          <cell r="HL86">
            <v>0</v>
          </cell>
          <cell r="HN86">
            <v>0</v>
          </cell>
          <cell r="HO86">
            <v>0</v>
          </cell>
          <cell r="HQ86">
            <v>0</v>
          </cell>
          <cell r="HR86">
            <v>0</v>
          </cell>
          <cell r="HT86">
            <v>0</v>
          </cell>
          <cell r="HU86">
            <v>0</v>
          </cell>
          <cell r="HW86">
            <v>0</v>
          </cell>
          <cell r="HX86">
            <v>0</v>
          </cell>
          <cell r="HZ86">
            <v>0</v>
          </cell>
          <cell r="IA86">
            <v>0</v>
          </cell>
          <cell r="IC86">
            <v>0</v>
          </cell>
          <cell r="ID86">
            <v>0</v>
          </cell>
          <cell r="IF86">
            <v>0</v>
          </cell>
        </row>
        <row r="87">
          <cell r="GP87" t="str">
            <v>Condensate Hotwell Pump</v>
          </cell>
          <cell r="GQ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Y87">
            <v>0</v>
          </cell>
          <cell r="GZ87">
            <v>0</v>
          </cell>
          <cell r="HB87">
            <v>0</v>
          </cell>
          <cell r="HC87">
            <v>0</v>
          </cell>
          <cell r="HE87">
            <v>0</v>
          </cell>
          <cell r="HF87">
            <v>0</v>
          </cell>
          <cell r="HH87">
            <v>0</v>
          </cell>
          <cell r="HI87">
            <v>0</v>
          </cell>
          <cell r="HK87">
            <v>0</v>
          </cell>
          <cell r="HL87">
            <v>0</v>
          </cell>
          <cell r="HN87">
            <v>0</v>
          </cell>
          <cell r="HO87">
            <v>0</v>
          </cell>
          <cell r="HQ87">
            <v>0</v>
          </cell>
          <cell r="HR87">
            <v>0</v>
          </cell>
          <cell r="HT87">
            <v>0</v>
          </cell>
          <cell r="HU87">
            <v>0</v>
          </cell>
          <cell r="HW87">
            <v>0</v>
          </cell>
          <cell r="HX87">
            <v>0</v>
          </cell>
          <cell r="HZ87">
            <v>0</v>
          </cell>
          <cell r="IA87">
            <v>0</v>
          </cell>
          <cell r="IC87">
            <v>0</v>
          </cell>
          <cell r="ID87">
            <v>0</v>
          </cell>
          <cell r="IF87">
            <v>0</v>
          </cell>
        </row>
        <row r="88">
          <cell r="GP88" t="str">
            <v>Demin Water Forwarding Pump</v>
          </cell>
          <cell r="GQ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Y88">
            <v>0</v>
          </cell>
          <cell r="GZ88">
            <v>0</v>
          </cell>
          <cell r="HB88">
            <v>0</v>
          </cell>
          <cell r="HC88">
            <v>0</v>
          </cell>
          <cell r="HE88">
            <v>0</v>
          </cell>
          <cell r="HF88">
            <v>0</v>
          </cell>
          <cell r="HH88">
            <v>0</v>
          </cell>
          <cell r="HI88">
            <v>0</v>
          </cell>
          <cell r="HK88">
            <v>0</v>
          </cell>
          <cell r="HL88">
            <v>0</v>
          </cell>
          <cell r="HN88">
            <v>0</v>
          </cell>
          <cell r="HO88">
            <v>0</v>
          </cell>
          <cell r="HQ88">
            <v>0</v>
          </cell>
          <cell r="HR88">
            <v>0</v>
          </cell>
          <cell r="HT88">
            <v>0</v>
          </cell>
          <cell r="HU88">
            <v>0</v>
          </cell>
          <cell r="HW88">
            <v>0</v>
          </cell>
          <cell r="HX88">
            <v>0</v>
          </cell>
          <cell r="HZ88">
            <v>0</v>
          </cell>
          <cell r="IA88">
            <v>0</v>
          </cell>
          <cell r="IC88">
            <v>0</v>
          </cell>
          <cell r="ID88">
            <v>0</v>
          </cell>
          <cell r="IF88">
            <v>0</v>
          </cell>
        </row>
        <row r="89">
          <cell r="GP89" t="str">
            <v>NOx Injection Pumps</v>
          </cell>
          <cell r="GQ89">
            <v>100</v>
          </cell>
          <cell r="GS89">
            <v>100</v>
          </cell>
          <cell r="GT89">
            <v>100</v>
          </cell>
          <cell r="GV89">
            <v>100</v>
          </cell>
          <cell r="GW89">
            <v>100</v>
          </cell>
          <cell r="GY89">
            <v>100</v>
          </cell>
          <cell r="GZ89">
            <v>100</v>
          </cell>
          <cell r="HB89">
            <v>100</v>
          </cell>
          <cell r="HC89">
            <v>100</v>
          </cell>
          <cell r="HE89">
            <v>100</v>
          </cell>
          <cell r="HF89">
            <v>100</v>
          </cell>
          <cell r="HH89">
            <v>100</v>
          </cell>
          <cell r="HI89">
            <v>100</v>
          </cell>
          <cell r="HK89">
            <v>100</v>
          </cell>
          <cell r="HL89">
            <v>100</v>
          </cell>
          <cell r="HN89">
            <v>100</v>
          </cell>
          <cell r="HO89">
            <v>100</v>
          </cell>
          <cell r="HQ89">
            <v>100</v>
          </cell>
          <cell r="HR89">
            <v>100</v>
          </cell>
          <cell r="HT89">
            <v>100</v>
          </cell>
          <cell r="HU89">
            <v>100</v>
          </cell>
          <cell r="HW89">
            <v>100</v>
          </cell>
          <cell r="HX89">
            <v>100</v>
          </cell>
          <cell r="HZ89">
            <v>100</v>
          </cell>
          <cell r="IA89">
            <v>100</v>
          </cell>
          <cell r="IC89">
            <v>100</v>
          </cell>
          <cell r="ID89">
            <v>100</v>
          </cell>
          <cell r="IF89">
            <v>100</v>
          </cell>
        </row>
        <row r="90">
          <cell r="GP90" t="str">
            <v>LP Economizer Recirc Pump</v>
          </cell>
          <cell r="GS90">
            <v>0</v>
          </cell>
          <cell r="GV90">
            <v>0</v>
          </cell>
          <cell r="GY90">
            <v>0</v>
          </cell>
          <cell r="HB90">
            <v>0</v>
          </cell>
          <cell r="HE90">
            <v>0</v>
          </cell>
          <cell r="HH90">
            <v>0</v>
          </cell>
          <cell r="HK90">
            <v>0</v>
          </cell>
          <cell r="HN90">
            <v>0</v>
          </cell>
          <cell r="HQ90">
            <v>0</v>
          </cell>
          <cell r="HT90">
            <v>0</v>
          </cell>
          <cell r="HW90">
            <v>0</v>
          </cell>
          <cell r="HZ90">
            <v>0</v>
          </cell>
          <cell r="IC90">
            <v>0</v>
          </cell>
          <cell r="IF90">
            <v>0</v>
          </cell>
        </row>
        <row r="91">
          <cell r="GP91" t="str">
            <v>Misc. Alloy Pump 1</v>
          </cell>
          <cell r="GQ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Y91">
            <v>0</v>
          </cell>
          <cell r="GZ91">
            <v>0</v>
          </cell>
          <cell r="HB91">
            <v>0</v>
          </cell>
          <cell r="HC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K91">
            <v>0</v>
          </cell>
          <cell r="HL91">
            <v>0</v>
          </cell>
          <cell r="HN91">
            <v>0</v>
          </cell>
          <cell r="HO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W91">
            <v>0</v>
          </cell>
          <cell r="HX91">
            <v>0</v>
          </cell>
          <cell r="HZ91">
            <v>0</v>
          </cell>
          <cell r="IA91">
            <v>0</v>
          </cell>
          <cell r="IC91">
            <v>0</v>
          </cell>
          <cell r="ID91">
            <v>0</v>
          </cell>
          <cell r="IF91">
            <v>0</v>
          </cell>
        </row>
        <row r="92">
          <cell r="GP92" t="str">
            <v>Misc. Alloy Pump 2</v>
          </cell>
          <cell r="GQ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Y92">
            <v>0</v>
          </cell>
          <cell r="GZ92">
            <v>0</v>
          </cell>
          <cell r="HB92">
            <v>0</v>
          </cell>
          <cell r="HC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K92">
            <v>0</v>
          </cell>
          <cell r="HL92">
            <v>0</v>
          </cell>
          <cell r="HN92">
            <v>0</v>
          </cell>
          <cell r="HO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W92">
            <v>0</v>
          </cell>
          <cell r="HX92">
            <v>0</v>
          </cell>
          <cell r="HZ92">
            <v>0</v>
          </cell>
          <cell r="IA92">
            <v>0</v>
          </cell>
          <cell r="IC92">
            <v>0</v>
          </cell>
          <cell r="ID92">
            <v>0</v>
          </cell>
          <cell r="IF92">
            <v>0</v>
          </cell>
        </row>
        <row r="93">
          <cell r="GP93" t="str">
            <v>Misc. Alloy Pump 3</v>
          </cell>
          <cell r="GQ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Y93">
            <v>0</v>
          </cell>
          <cell r="GZ93">
            <v>0</v>
          </cell>
          <cell r="HB93">
            <v>0</v>
          </cell>
          <cell r="HC93">
            <v>0</v>
          </cell>
          <cell r="HE93">
            <v>0</v>
          </cell>
          <cell r="HF93">
            <v>0</v>
          </cell>
          <cell r="HH93">
            <v>0</v>
          </cell>
          <cell r="HI93">
            <v>0</v>
          </cell>
          <cell r="HK93">
            <v>0</v>
          </cell>
          <cell r="HL93">
            <v>0</v>
          </cell>
          <cell r="HN93">
            <v>0</v>
          </cell>
          <cell r="HO93">
            <v>0</v>
          </cell>
          <cell r="HQ93">
            <v>0</v>
          </cell>
          <cell r="HR93">
            <v>0</v>
          </cell>
          <cell r="HT93">
            <v>0</v>
          </cell>
          <cell r="HU93">
            <v>0</v>
          </cell>
          <cell r="HW93">
            <v>0</v>
          </cell>
          <cell r="HX93">
            <v>0</v>
          </cell>
          <cell r="HZ93">
            <v>0</v>
          </cell>
          <cell r="IA93">
            <v>0</v>
          </cell>
          <cell r="IC93">
            <v>0</v>
          </cell>
          <cell r="ID93">
            <v>0</v>
          </cell>
          <cell r="IF93">
            <v>0</v>
          </cell>
        </row>
        <row r="94">
          <cell r="GP94" t="str">
            <v>BOP Closed Cooling Water Pump</v>
          </cell>
          <cell r="GQ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Y94">
            <v>0</v>
          </cell>
          <cell r="GZ94">
            <v>0</v>
          </cell>
          <cell r="HB94">
            <v>0</v>
          </cell>
          <cell r="HC94">
            <v>0</v>
          </cell>
          <cell r="HE94">
            <v>0</v>
          </cell>
          <cell r="HF94">
            <v>0</v>
          </cell>
          <cell r="HH94">
            <v>0</v>
          </cell>
          <cell r="HI94">
            <v>0</v>
          </cell>
          <cell r="HK94">
            <v>0</v>
          </cell>
          <cell r="HL94">
            <v>0</v>
          </cell>
          <cell r="HN94">
            <v>0</v>
          </cell>
          <cell r="HO94">
            <v>0</v>
          </cell>
          <cell r="HQ94">
            <v>0</v>
          </cell>
          <cell r="HR94">
            <v>0</v>
          </cell>
          <cell r="HT94">
            <v>0</v>
          </cell>
          <cell r="HU94">
            <v>0</v>
          </cell>
          <cell r="HW94">
            <v>0</v>
          </cell>
          <cell r="HX94">
            <v>0</v>
          </cell>
          <cell r="HZ94">
            <v>0</v>
          </cell>
          <cell r="IA94">
            <v>0</v>
          </cell>
          <cell r="IC94">
            <v>0</v>
          </cell>
          <cell r="ID94">
            <v>0</v>
          </cell>
          <cell r="IF94">
            <v>0</v>
          </cell>
        </row>
        <row r="95">
          <cell r="GP95" t="str">
            <v>Service Water Pump</v>
          </cell>
          <cell r="GQ95">
            <v>100</v>
          </cell>
          <cell r="GS95">
            <v>100</v>
          </cell>
          <cell r="GT95">
            <v>100</v>
          </cell>
          <cell r="GV95">
            <v>100</v>
          </cell>
          <cell r="GW95">
            <v>100</v>
          </cell>
          <cell r="GY95">
            <v>100</v>
          </cell>
          <cell r="GZ95">
            <v>100</v>
          </cell>
          <cell r="HB95">
            <v>100</v>
          </cell>
          <cell r="HC95">
            <v>100</v>
          </cell>
          <cell r="HE95">
            <v>100</v>
          </cell>
          <cell r="HF95">
            <v>100</v>
          </cell>
          <cell r="HH95">
            <v>100</v>
          </cell>
          <cell r="HI95">
            <v>100</v>
          </cell>
          <cell r="HK95">
            <v>100</v>
          </cell>
          <cell r="HL95">
            <v>100</v>
          </cell>
          <cell r="HN95">
            <v>100</v>
          </cell>
          <cell r="HO95">
            <v>100</v>
          </cell>
          <cell r="HQ95">
            <v>100</v>
          </cell>
          <cell r="HR95">
            <v>100</v>
          </cell>
          <cell r="HT95">
            <v>100</v>
          </cell>
          <cell r="HU95">
            <v>100</v>
          </cell>
          <cell r="HW95">
            <v>100</v>
          </cell>
          <cell r="HX95">
            <v>100</v>
          </cell>
          <cell r="HZ95">
            <v>100</v>
          </cell>
          <cell r="IA95">
            <v>100</v>
          </cell>
          <cell r="IC95">
            <v>100</v>
          </cell>
          <cell r="ID95">
            <v>100</v>
          </cell>
          <cell r="IF95">
            <v>100</v>
          </cell>
        </row>
        <row r="96">
          <cell r="GP96" t="str">
            <v>Evap Cooler Makeup Pump</v>
          </cell>
          <cell r="GQ96">
            <v>100</v>
          </cell>
          <cell r="GS96">
            <v>100</v>
          </cell>
          <cell r="GT96">
            <v>100</v>
          </cell>
          <cell r="GV96">
            <v>100</v>
          </cell>
          <cell r="GW96">
            <v>100</v>
          </cell>
          <cell r="GY96">
            <v>100</v>
          </cell>
          <cell r="GZ96">
            <v>100</v>
          </cell>
          <cell r="HB96">
            <v>100</v>
          </cell>
          <cell r="HC96">
            <v>100</v>
          </cell>
          <cell r="HE96">
            <v>100</v>
          </cell>
          <cell r="HF96">
            <v>100</v>
          </cell>
          <cell r="HH96">
            <v>100</v>
          </cell>
          <cell r="HI96">
            <v>100</v>
          </cell>
          <cell r="HK96">
            <v>100</v>
          </cell>
          <cell r="HL96">
            <v>100</v>
          </cell>
          <cell r="HN96">
            <v>100</v>
          </cell>
          <cell r="HO96">
            <v>100</v>
          </cell>
          <cell r="HQ96">
            <v>100</v>
          </cell>
          <cell r="HR96">
            <v>100</v>
          </cell>
          <cell r="HT96">
            <v>100</v>
          </cell>
          <cell r="HU96">
            <v>100</v>
          </cell>
          <cell r="HW96">
            <v>100</v>
          </cell>
          <cell r="HX96">
            <v>100</v>
          </cell>
          <cell r="HZ96">
            <v>100</v>
          </cell>
          <cell r="IA96">
            <v>100</v>
          </cell>
          <cell r="IC96">
            <v>100</v>
          </cell>
          <cell r="ID96">
            <v>100</v>
          </cell>
          <cell r="IF96">
            <v>100</v>
          </cell>
        </row>
        <row r="97">
          <cell r="GP97" t="str">
            <v>Evap Cooler Circ Pump</v>
          </cell>
          <cell r="GQ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Y97">
            <v>0</v>
          </cell>
          <cell r="GZ97">
            <v>0</v>
          </cell>
          <cell r="HB97">
            <v>0</v>
          </cell>
          <cell r="HC97">
            <v>0</v>
          </cell>
          <cell r="HE97">
            <v>0</v>
          </cell>
          <cell r="HF97">
            <v>0</v>
          </cell>
          <cell r="HH97">
            <v>0</v>
          </cell>
          <cell r="HI97">
            <v>0</v>
          </cell>
          <cell r="HK97">
            <v>0</v>
          </cell>
          <cell r="HL97">
            <v>0</v>
          </cell>
          <cell r="HN97">
            <v>0</v>
          </cell>
          <cell r="HO97">
            <v>0</v>
          </cell>
          <cell r="HQ97">
            <v>0</v>
          </cell>
          <cell r="HR97">
            <v>0</v>
          </cell>
          <cell r="HT97">
            <v>0</v>
          </cell>
          <cell r="HU97">
            <v>0</v>
          </cell>
          <cell r="HW97">
            <v>0</v>
          </cell>
          <cell r="HX97">
            <v>0</v>
          </cell>
          <cell r="HZ97">
            <v>0</v>
          </cell>
          <cell r="IA97">
            <v>0</v>
          </cell>
          <cell r="IC97">
            <v>0</v>
          </cell>
          <cell r="ID97">
            <v>0</v>
          </cell>
          <cell r="IF97">
            <v>0</v>
          </cell>
        </row>
        <row r="98">
          <cell r="GP98" t="str">
            <v>Cooling Tower Makeup Pump</v>
          </cell>
          <cell r="GQ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Y98">
            <v>0</v>
          </cell>
          <cell r="GZ98">
            <v>0</v>
          </cell>
          <cell r="HB98">
            <v>0</v>
          </cell>
          <cell r="HC98">
            <v>0</v>
          </cell>
          <cell r="HE98">
            <v>0</v>
          </cell>
          <cell r="HF98">
            <v>0</v>
          </cell>
          <cell r="HH98">
            <v>0</v>
          </cell>
          <cell r="HI98">
            <v>0</v>
          </cell>
          <cell r="HK98">
            <v>0</v>
          </cell>
          <cell r="HL98">
            <v>0</v>
          </cell>
          <cell r="HN98">
            <v>0</v>
          </cell>
          <cell r="HO98">
            <v>0</v>
          </cell>
          <cell r="HQ98">
            <v>0</v>
          </cell>
          <cell r="HR98">
            <v>0</v>
          </cell>
          <cell r="HT98">
            <v>0</v>
          </cell>
          <cell r="HU98">
            <v>0</v>
          </cell>
          <cell r="HW98">
            <v>0</v>
          </cell>
          <cell r="HX98">
            <v>0</v>
          </cell>
          <cell r="HZ98">
            <v>0</v>
          </cell>
          <cell r="IA98">
            <v>0</v>
          </cell>
          <cell r="IC98">
            <v>0</v>
          </cell>
          <cell r="ID98">
            <v>0</v>
          </cell>
          <cell r="IF98">
            <v>0</v>
          </cell>
        </row>
        <row r="99">
          <cell r="GP99" t="str">
            <v>Raw Water Pump</v>
          </cell>
          <cell r="GQ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Y99">
            <v>0</v>
          </cell>
          <cell r="GZ99">
            <v>0</v>
          </cell>
          <cell r="HB99">
            <v>0</v>
          </cell>
          <cell r="HC99">
            <v>0</v>
          </cell>
          <cell r="HE99">
            <v>0</v>
          </cell>
          <cell r="HF99">
            <v>0</v>
          </cell>
          <cell r="HH99">
            <v>0</v>
          </cell>
          <cell r="HI99">
            <v>0</v>
          </cell>
          <cell r="HK99">
            <v>0</v>
          </cell>
          <cell r="HL99">
            <v>0</v>
          </cell>
          <cell r="HN99">
            <v>0</v>
          </cell>
          <cell r="HO99">
            <v>0</v>
          </cell>
          <cell r="HQ99">
            <v>0</v>
          </cell>
          <cell r="HR99">
            <v>0</v>
          </cell>
          <cell r="HT99">
            <v>0</v>
          </cell>
          <cell r="HU99">
            <v>0</v>
          </cell>
          <cell r="HW99">
            <v>0</v>
          </cell>
          <cell r="HX99">
            <v>0</v>
          </cell>
          <cell r="HZ99">
            <v>0</v>
          </cell>
          <cell r="IA99">
            <v>0</v>
          </cell>
          <cell r="IC99">
            <v>0</v>
          </cell>
          <cell r="ID99">
            <v>0</v>
          </cell>
          <cell r="IF99">
            <v>0</v>
          </cell>
        </row>
        <row r="100">
          <cell r="GP100" t="str">
            <v>Fuel Oil Unloading Pump</v>
          </cell>
          <cell r="GQ100">
            <v>100</v>
          </cell>
          <cell r="GS100">
            <v>100</v>
          </cell>
          <cell r="GT100">
            <v>100</v>
          </cell>
          <cell r="GV100">
            <v>100</v>
          </cell>
          <cell r="GW100">
            <v>100</v>
          </cell>
          <cell r="GY100">
            <v>100</v>
          </cell>
          <cell r="GZ100">
            <v>100</v>
          </cell>
          <cell r="HB100">
            <v>100</v>
          </cell>
          <cell r="HC100">
            <v>100</v>
          </cell>
          <cell r="HE100">
            <v>100</v>
          </cell>
          <cell r="HF100">
            <v>100</v>
          </cell>
          <cell r="HH100">
            <v>100</v>
          </cell>
          <cell r="HI100">
            <v>100</v>
          </cell>
          <cell r="HK100">
            <v>100</v>
          </cell>
          <cell r="HL100">
            <v>100</v>
          </cell>
          <cell r="HN100">
            <v>100</v>
          </cell>
          <cell r="HO100">
            <v>100</v>
          </cell>
          <cell r="HQ100">
            <v>100</v>
          </cell>
          <cell r="HR100">
            <v>100</v>
          </cell>
          <cell r="HT100">
            <v>100</v>
          </cell>
          <cell r="HU100">
            <v>100</v>
          </cell>
          <cell r="HW100">
            <v>100</v>
          </cell>
          <cell r="HX100">
            <v>100</v>
          </cell>
          <cell r="HZ100">
            <v>100</v>
          </cell>
          <cell r="IA100">
            <v>100</v>
          </cell>
          <cell r="IC100">
            <v>100</v>
          </cell>
          <cell r="ID100">
            <v>100</v>
          </cell>
          <cell r="IF100">
            <v>100</v>
          </cell>
        </row>
        <row r="101">
          <cell r="GP101" t="str">
            <v>Fuel Oil Forwarding Pump</v>
          </cell>
          <cell r="GQ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Y101">
            <v>0</v>
          </cell>
          <cell r="GZ101">
            <v>0</v>
          </cell>
          <cell r="HB101">
            <v>0</v>
          </cell>
          <cell r="HC101">
            <v>0</v>
          </cell>
          <cell r="HE101">
            <v>0</v>
          </cell>
          <cell r="HF101">
            <v>0</v>
          </cell>
          <cell r="HH101">
            <v>0</v>
          </cell>
          <cell r="HI101">
            <v>0</v>
          </cell>
          <cell r="HK101">
            <v>0</v>
          </cell>
          <cell r="HL101">
            <v>0</v>
          </cell>
          <cell r="HN101">
            <v>0</v>
          </cell>
          <cell r="HO101">
            <v>0</v>
          </cell>
          <cell r="HQ101">
            <v>0</v>
          </cell>
          <cell r="HR101">
            <v>0</v>
          </cell>
          <cell r="HT101">
            <v>0</v>
          </cell>
          <cell r="HU101">
            <v>0</v>
          </cell>
          <cell r="HW101">
            <v>0</v>
          </cell>
          <cell r="HX101">
            <v>0</v>
          </cell>
          <cell r="HZ101">
            <v>0</v>
          </cell>
          <cell r="IA101">
            <v>0</v>
          </cell>
          <cell r="IC101">
            <v>0</v>
          </cell>
          <cell r="ID101">
            <v>0</v>
          </cell>
          <cell r="IF101">
            <v>0</v>
          </cell>
        </row>
        <row r="102">
          <cell r="GP102" t="str">
            <v>Waste Water Pump</v>
          </cell>
          <cell r="GQ102">
            <v>100</v>
          </cell>
          <cell r="GS102">
            <v>100</v>
          </cell>
          <cell r="GT102">
            <v>100</v>
          </cell>
          <cell r="GV102">
            <v>100</v>
          </cell>
          <cell r="GW102">
            <v>100</v>
          </cell>
          <cell r="GY102">
            <v>100</v>
          </cell>
          <cell r="GZ102">
            <v>100</v>
          </cell>
          <cell r="HB102">
            <v>100</v>
          </cell>
          <cell r="HC102">
            <v>100</v>
          </cell>
          <cell r="HE102">
            <v>100</v>
          </cell>
          <cell r="HF102">
            <v>100</v>
          </cell>
          <cell r="HH102">
            <v>100</v>
          </cell>
          <cell r="HI102">
            <v>100</v>
          </cell>
          <cell r="HK102">
            <v>100</v>
          </cell>
          <cell r="HL102">
            <v>100</v>
          </cell>
          <cell r="HN102">
            <v>100</v>
          </cell>
          <cell r="HO102">
            <v>100</v>
          </cell>
          <cell r="HQ102">
            <v>100</v>
          </cell>
          <cell r="HR102">
            <v>100</v>
          </cell>
          <cell r="HT102">
            <v>100</v>
          </cell>
          <cell r="HU102">
            <v>100</v>
          </cell>
          <cell r="HW102">
            <v>100</v>
          </cell>
          <cell r="HX102">
            <v>100</v>
          </cell>
          <cell r="HZ102">
            <v>100</v>
          </cell>
          <cell r="IA102">
            <v>100</v>
          </cell>
          <cell r="IC102">
            <v>100</v>
          </cell>
          <cell r="ID102">
            <v>100</v>
          </cell>
          <cell r="IF102">
            <v>100</v>
          </cell>
        </row>
        <row r="103">
          <cell r="GP103" t="str">
            <v>RO Feed Pump</v>
          </cell>
          <cell r="GQ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Y103">
            <v>0</v>
          </cell>
          <cell r="GZ103">
            <v>0</v>
          </cell>
          <cell r="HB103">
            <v>0</v>
          </cell>
          <cell r="HC103">
            <v>0</v>
          </cell>
          <cell r="HE103">
            <v>0</v>
          </cell>
          <cell r="HF103">
            <v>0</v>
          </cell>
          <cell r="HH103">
            <v>0</v>
          </cell>
          <cell r="HI103">
            <v>0</v>
          </cell>
          <cell r="HK103">
            <v>0</v>
          </cell>
          <cell r="HL103">
            <v>0</v>
          </cell>
          <cell r="HN103">
            <v>0</v>
          </cell>
          <cell r="HO103">
            <v>0</v>
          </cell>
          <cell r="HQ103">
            <v>0</v>
          </cell>
          <cell r="HR103">
            <v>0</v>
          </cell>
          <cell r="HT103">
            <v>0</v>
          </cell>
          <cell r="HU103">
            <v>0</v>
          </cell>
          <cell r="HW103">
            <v>0</v>
          </cell>
          <cell r="HX103">
            <v>0</v>
          </cell>
          <cell r="HZ103">
            <v>0</v>
          </cell>
          <cell r="IA103">
            <v>0</v>
          </cell>
          <cell r="IC103">
            <v>0</v>
          </cell>
          <cell r="ID103">
            <v>0</v>
          </cell>
          <cell r="IF103">
            <v>0</v>
          </cell>
        </row>
        <row r="104">
          <cell r="GP104" t="str">
            <v>Demin Feed Pump</v>
          </cell>
          <cell r="GQ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Y104">
            <v>0</v>
          </cell>
          <cell r="GZ104">
            <v>0</v>
          </cell>
          <cell r="HB104">
            <v>0</v>
          </cell>
          <cell r="HC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K104">
            <v>0</v>
          </cell>
          <cell r="HL104">
            <v>0</v>
          </cell>
          <cell r="HN104">
            <v>0</v>
          </cell>
          <cell r="HO104">
            <v>0</v>
          </cell>
          <cell r="HQ104">
            <v>0</v>
          </cell>
          <cell r="HR104">
            <v>0</v>
          </cell>
          <cell r="HT104">
            <v>0</v>
          </cell>
          <cell r="HU104">
            <v>0</v>
          </cell>
          <cell r="HW104">
            <v>0</v>
          </cell>
          <cell r="HX104">
            <v>0</v>
          </cell>
          <cell r="HZ104">
            <v>0</v>
          </cell>
          <cell r="IA104">
            <v>0</v>
          </cell>
          <cell r="IC104">
            <v>0</v>
          </cell>
          <cell r="ID104">
            <v>0</v>
          </cell>
          <cell r="IF104">
            <v>0</v>
          </cell>
        </row>
        <row r="105">
          <cell r="GP105" t="str">
            <v>Plant Aux CCW Pump</v>
          </cell>
          <cell r="GQ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Y105">
            <v>0</v>
          </cell>
          <cell r="GZ105">
            <v>0</v>
          </cell>
          <cell r="HB105">
            <v>0</v>
          </cell>
          <cell r="HC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K105">
            <v>0</v>
          </cell>
          <cell r="HL105">
            <v>0</v>
          </cell>
          <cell r="HN105">
            <v>0</v>
          </cell>
          <cell r="HO105">
            <v>0</v>
          </cell>
          <cell r="HQ105">
            <v>0</v>
          </cell>
          <cell r="HR105">
            <v>0</v>
          </cell>
          <cell r="HT105">
            <v>0</v>
          </cell>
          <cell r="HU105">
            <v>0</v>
          </cell>
          <cell r="HW105">
            <v>0</v>
          </cell>
          <cell r="HX105">
            <v>0</v>
          </cell>
          <cell r="HZ105">
            <v>0</v>
          </cell>
          <cell r="IA105">
            <v>0</v>
          </cell>
          <cell r="IC105">
            <v>0</v>
          </cell>
          <cell r="ID105">
            <v>0</v>
          </cell>
          <cell r="IF105">
            <v>0</v>
          </cell>
        </row>
        <row r="106">
          <cell r="GP106" t="str">
            <v>GTG Aux CCW Pump</v>
          </cell>
          <cell r="GQ106">
            <v>200</v>
          </cell>
          <cell r="GS106">
            <v>200</v>
          </cell>
          <cell r="GT106">
            <v>200</v>
          </cell>
          <cell r="GV106">
            <v>200</v>
          </cell>
          <cell r="GW106">
            <v>200</v>
          </cell>
          <cell r="GY106">
            <v>200</v>
          </cell>
          <cell r="GZ106">
            <v>200</v>
          </cell>
          <cell r="HB106">
            <v>200</v>
          </cell>
          <cell r="HC106">
            <v>200</v>
          </cell>
          <cell r="HE106">
            <v>200</v>
          </cell>
          <cell r="HF106">
            <v>200</v>
          </cell>
          <cell r="HH106">
            <v>200</v>
          </cell>
          <cell r="HI106">
            <v>200</v>
          </cell>
          <cell r="HK106">
            <v>200</v>
          </cell>
          <cell r="HL106">
            <v>200</v>
          </cell>
          <cell r="HN106">
            <v>200</v>
          </cell>
          <cell r="HO106">
            <v>200</v>
          </cell>
          <cell r="HQ106">
            <v>200</v>
          </cell>
          <cell r="HR106">
            <v>200</v>
          </cell>
          <cell r="HT106">
            <v>200</v>
          </cell>
          <cell r="HU106">
            <v>200</v>
          </cell>
          <cell r="HW106">
            <v>200</v>
          </cell>
          <cell r="HX106">
            <v>200</v>
          </cell>
          <cell r="HZ106">
            <v>200</v>
          </cell>
          <cell r="IA106">
            <v>200</v>
          </cell>
          <cell r="IC106">
            <v>200</v>
          </cell>
          <cell r="ID106">
            <v>200</v>
          </cell>
          <cell r="IF106">
            <v>200</v>
          </cell>
        </row>
        <row r="107">
          <cell r="GP107" t="str">
            <v>User Defined</v>
          </cell>
          <cell r="GQ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Y107">
            <v>0</v>
          </cell>
          <cell r="GZ107">
            <v>0</v>
          </cell>
          <cell r="HB107">
            <v>0</v>
          </cell>
          <cell r="HC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K107">
            <v>0</v>
          </cell>
          <cell r="HL107">
            <v>0</v>
          </cell>
          <cell r="HN107">
            <v>0</v>
          </cell>
          <cell r="HO107">
            <v>0</v>
          </cell>
          <cell r="HQ107">
            <v>0</v>
          </cell>
          <cell r="HR107">
            <v>0</v>
          </cell>
          <cell r="HT107">
            <v>0</v>
          </cell>
          <cell r="HU107">
            <v>0</v>
          </cell>
          <cell r="HW107">
            <v>0</v>
          </cell>
          <cell r="HX107">
            <v>0</v>
          </cell>
          <cell r="HZ107">
            <v>0</v>
          </cell>
          <cell r="IA107">
            <v>0</v>
          </cell>
          <cell r="IC107">
            <v>0</v>
          </cell>
          <cell r="ID107">
            <v>0</v>
          </cell>
          <cell r="IF107">
            <v>0</v>
          </cell>
        </row>
        <row r="108">
          <cell r="GP108" t="str">
            <v>Blowdown Sump Pump</v>
          </cell>
          <cell r="GQ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Y108">
            <v>0</v>
          </cell>
          <cell r="GZ108">
            <v>0</v>
          </cell>
          <cell r="HB108">
            <v>0</v>
          </cell>
          <cell r="HC108">
            <v>0</v>
          </cell>
          <cell r="HE108">
            <v>0</v>
          </cell>
          <cell r="HF108">
            <v>0</v>
          </cell>
          <cell r="HH108">
            <v>0</v>
          </cell>
          <cell r="HI108">
            <v>0</v>
          </cell>
          <cell r="HK108">
            <v>0</v>
          </cell>
          <cell r="HL108">
            <v>0</v>
          </cell>
          <cell r="HN108">
            <v>0</v>
          </cell>
          <cell r="HO108">
            <v>0</v>
          </cell>
          <cell r="HQ108">
            <v>0</v>
          </cell>
          <cell r="HR108">
            <v>0</v>
          </cell>
          <cell r="HT108">
            <v>0</v>
          </cell>
          <cell r="HU108">
            <v>0</v>
          </cell>
          <cell r="HW108">
            <v>0</v>
          </cell>
          <cell r="HX108">
            <v>0</v>
          </cell>
          <cell r="HZ108">
            <v>0</v>
          </cell>
          <cell r="IA108">
            <v>0</v>
          </cell>
          <cell r="IC108">
            <v>0</v>
          </cell>
          <cell r="ID108">
            <v>0</v>
          </cell>
          <cell r="IF108">
            <v>0</v>
          </cell>
        </row>
        <row r="109">
          <cell r="GP109" t="str">
            <v>Chemical Sump Pump</v>
          </cell>
          <cell r="GQ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Y109">
            <v>0</v>
          </cell>
          <cell r="GZ109">
            <v>0</v>
          </cell>
          <cell r="HB109">
            <v>0</v>
          </cell>
          <cell r="HC109">
            <v>0</v>
          </cell>
          <cell r="HE109">
            <v>0</v>
          </cell>
          <cell r="HF109">
            <v>0</v>
          </cell>
          <cell r="HH109">
            <v>0</v>
          </cell>
          <cell r="HI109">
            <v>0</v>
          </cell>
          <cell r="HK109">
            <v>0</v>
          </cell>
          <cell r="HL109">
            <v>0</v>
          </cell>
          <cell r="HN109">
            <v>0</v>
          </cell>
          <cell r="HO109">
            <v>0</v>
          </cell>
          <cell r="HQ109">
            <v>0</v>
          </cell>
          <cell r="HR109">
            <v>0</v>
          </cell>
          <cell r="HT109">
            <v>0</v>
          </cell>
          <cell r="HU109">
            <v>0</v>
          </cell>
          <cell r="HW109">
            <v>0</v>
          </cell>
          <cell r="HX109">
            <v>0</v>
          </cell>
          <cell r="HZ109">
            <v>0</v>
          </cell>
          <cell r="IA109">
            <v>0</v>
          </cell>
          <cell r="IC109">
            <v>0</v>
          </cell>
          <cell r="ID109">
            <v>0</v>
          </cell>
          <cell r="IF109">
            <v>0</v>
          </cell>
        </row>
        <row r="110">
          <cell r="GP110" t="str">
            <v>Recycle Water Sump Pump</v>
          </cell>
          <cell r="GQ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Y110">
            <v>0</v>
          </cell>
          <cell r="GZ110">
            <v>0</v>
          </cell>
          <cell r="HB110">
            <v>0</v>
          </cell>
          <cell r="HC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K110">
            <v>0</v>
          </cell>
          <cell r="HL110">
            <v>0</v>
          </cell>
          <cell r="HN110">
            <v>0</v>
          </cell>
          <cell r="HO110">
            <v>0</v>
          </cell>
          <cell r="HQ110">
            <v>0</v>
          </cell>
          <cell r="HR110">
            <v>0</v>
          </cell>
          <cell r="HT110">
            <v>0</v>
          </cell>
          <cell r="HU110">
            <v>0</v>
          </cell>
          <cell r="HW110">
            <v>0</v>
          </cell>
          <cell r="HX110">
            <v>0</v>
          </cell>
          <cell r="HZ110">
            <v>0</v>
          </cell>
          <cell r="IA110">
            <v>0</v>
          </cell>
          <cell r="IC110">
            <v>0</v>
          </cell>
          <cell r="ID110">
            <v>0</v>
          </cell>
          <cell r="IF110">
            <v>0</v>
          </cell>
        </row>
        <row r="111">
          <cell r="GP111" t="str">
            <v>Oily Water Sump Pump</v>
          </cell>
          <cell r="GQ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Y111">
            <v>0</v>
          </cell>
          <cell r="GZ111">
            <v>0</v>
          </cell>
          <cell r="HB111">
            <v>0</v>
          </cell>
          <cell r="HC111">
            <v>0</v>
          </cell>
          <cell r="HE111">
            <v>0</v>
          </cell>
          <cell r="HF111">
            <v>0</v>
          </cell>
          <cell r="HH111">
            <v>0</v>
          </cell>
          <cell r="HI111">
            <v>0</v>
          </cell>
          <cell r="HK111">
            <v>0</v>
          </cell>
          <cell r="HL111">
            <v>0</v>
          </cell>
          <cell r="HN111">
            <v>0</v>
          </cell>
          <cell r="HO111">
            <v>0</v>
          </cell>
          <cell r="HQ111">
            <v>0</v>
          </cell>
          <cell r="HR111">
            <v>0</v>
          </cell>
          <cell r="HT111">
            <v>0</v>
          </cell>
          <cell r="HU111">
            <v>0</v>
          </cell>
          <cell r="HW111">
            <v>0</v>
          </cell>
          <cell r="HX111">
            <v>0</v>
          </cell>
          <cell r="HZ111">
            <v>0</v>
          </cell>
          <cell r="IA111">
            <v>0</v>
          </cell>
          <cell r="IC111">
            <v>0</v>
          </cell>
          <cell r="ID111">
            <v>0</v>
          </cell>
          <cell r="IF111">
            <v>0</v>
          </cell>
        </row>
        <row r="112">
          <cell r="GP112" t="str">
            <v>Misc Sump Pump 1</v>
          </cell>
          <cell r="GQ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Y112">
            <v>0</v>
          </cell>
          <cell r="GZ112">
            <v>0</v>
          </cell>
          <cell r="HB112">
            <v>0</v>
          </cell>
          <cell r="HC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K112">
            <v>0</v>
          </cell>
          <cell r="HL112">
            <v>0</v>
          </cell>
          <cell r="HN112">
            <v>0</v>
          </cell>
          <cell r="HO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W112">
            <v>0</v>
          </cell>
          <cell r="HX112">
            <v>0</v>
          </cell>
          <cell r="HZ112">
            <v>0</v>
          </cell>
          <cell r="IA112">
            <v>0</v>
          </cell>
          <cell r="IC112">
            <v>0</v>
          </cell>
          <cell r="ID112">
            <v>0</v>
          </cell>
          <cell r="IF112">
            <v>0</v>
          </cell>
        </row>
        <row r="113">
          <cell r="GP113" t="str">
            <v>Misc Sump Pump 2</v>
          </cell>
          <cell r="GQ113">
            <v>0</v>
          </cell>
          <cell r="GS113">
            <v>0</v>
          </cell>
          <cell r="GT113">
            <v>0</v>
          </cell>
          <cell r="GV113">
            <v>0</v>
          </cell>
          <cell r="GW113">
            <v>0</v>
          </cell>
          <cell r="GY113">
            <v>0</v>
          </cell>
          <cell r="GZ113">
            <v>0</v>
          </cell>
          <cell r="HB113">
            <v>0</v>
          </cell>
          <cell r="HC113">
            <v>0</v>
          </cell>
          <cell r="HE113">
            <v>0</v>
          </cell>
          <cell r="HF113">
            <v>0</v>
          </cell>
          <cell r="HH113">
            <v>0</v>
          </cell>
          <cell r="HI113">
            <v>0</v>
          </cell>
          <cell r="HK113">
            <v>0</v>
          </cell>
          <cell r="HL113">
            <v>0</v>
          </cell>
          <cell r="HN113">
            <v>0</v>
          </cell>
          <cell r="HO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W113">
            <v>0</v>
          </cell>
          <cell r="HX113">
            <v>0</v>
          </cell>
          <cell r="HZ113">
            <v>0</v>
          </cell>
          <cell r="IA113">
            <v>0</v>
          </cell>
          <cell r="IC113">
            <v>0</v>
          </cell>
          <cell r="ID113">
            <v>0</v>
          </cell>
          <cell r="IF113">
            <v>0</v>
          </cell>
        </row>
        <row r="114">
          <cell r="GP114" t="str">
            <v>Misc Sump Pump 3</v>
          </cell>
          <cell r="GQ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Y114">
            <v>0</v>
          </cell>
          <cell r="GZ114">
            <v>0</v>
          </cell>
          <cell r="HB114">
            <v>0</v>
          </cell>
          <cell r="HC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K114">
            <v>0</v>
          </cell>
          <cell r="HL114">
            <v>0</v>
          </cell>
          <cell r="HN114">
            <v>0</v>
          </cell>
          <cell r="HO114">
            <v>0</v>
          </cell>
          <cell r="HQ114">
            <v>0</v>
          </cell>
          <cell r="HR114">
            <v>0</v>
          </cell>
          <cell r="HT114">
            <v>0</v>
          </cell>
          <cell r="HU114">
            <v>0</v>
          </cell>
          <cell r="HW114">
            <v>0</v>
          </cell>
          <cell r="HX114">
            <v>0</v>
          </cell>
          <cell r="HZ114">
            <v>0</v>
          </cell>
          <cell r="IA114">
            <v>0</v>
          </cell>
          <cell r="IC114">
            <v>0</v>
          </cell>
          <cell r="ID114">
            <v>0</v>
          </cell>
          <cell r="IF114">
            <v>0</v>
          </cell>
        </row>
        <row r="115">
          <cell r="GP115" t="str">
            <v>Raw Water Storage Tank</v>
          </cell>
          <cell r="GQ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Y115">
            <v>0</v>
          </cell>
          <cell r="GZ115">
            <v>0</v>
          </cell>
          <cell r="HB115">
            <v>0</v>
          </cell>
          <cell r="HC115">
            <v>0</v>
          </cell>
          <cell r="HE115">
            <v>0</v>
          </cell>
          <cell r="HF115">
            <v>0</v>
          </cell>
          <cell r="HH115">
            <v>0</v>
          </cell>
          <cell r="HI115">
            <v>0</v>
          </cell>
          <cell r="HK115">
            <v>0</v>
          </cell>
          <cell r="HL115">
            <v>0</v>
          </cell>
          <cell r="HN115">
            <v>0</v>
          </cell>
          <cell r="HO115">
            <v>0</v>
          </cell>
          <cell r="HQ115">
            <v>0</v>
          </cell>
          <cell r="HR115">
            <v>0</v>
          </cell>
          <cell r="HT115">
            <v>0</v>
          </cell>
          <cell r="HU115">
            <v>0</v>
          </cell>
          <cell r="HW115">
            <v>0</v>
          </cell>
          <cell r="HX115">
            <v>0</v>
          </cell>
          <cell r="HZ115">
            <v>0</v>
          </cell>
          <cell r="IA115">
            <v>0</v>
          </cell>
          <cell r="IC115">
            <v>0</v>
          </cell>
          <cell r="ID115">
            <v>0</v>
          </cell>
          <cell r="IF115">
            <v>0</v>
          </cell>
        </row>
        <row r="116">
          <cell r="GP116" t="str">
            <v>Treated / Fire Water Storage Tank</v>
          </cell>
          <cell r="GQ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Y116">
            <v>0</v>
          </cell>
          <cell r="GZ116">
            <v>0</v>
          </cell>
          <cell r="HB116">
            <v>0</v>
          </cell>
          <cell r="HC116">
            <v>0</v>
          </cell>
          <cell r="HE116">
            <v>0</v>
          </cell>
          <cell r="HF116">
            <v>0</v>
          </cell>
          <cell r="HH116">
            <v>0</v>
          </cell>
          <cell r="HI116">
            <v>0</v>
          </cell>
          <cell r="HK116">
            <v>0</v>
          </cell>
          <cell r="HL116">
            <v>0</v>
          </cell>
          <cell r="HN116">
            <v>0</v>
          </cell>
          <cell r="HO116">
            <v>0</v>
          </cell>
          <cell r="HQ116">
            <v>0</v>
          </cell>
          <cell r="HR116">
            <v>0</v>
          </cell>
          <cell r="HT116">
            <v>0</v>
          </cell>
          <cell r="HU116">
            <v>0</v>
          </cell>
          <cell r="HW116">
            <v>0</v>
          </cell>
          <cell r="HX116">
            <v>0</v>
          </cell>
          <cell r="HZ116">
            <v>0</v>
          </cell>
          <cell r="IA116">
            <v>0</v>
          </cell>
          <cell r="IC116">
            <v>0</v>
          </cell>
          <cell r="ID116">
            <v>0</v>
          </cell>
          <cell r="IF116">
            <v>0</v>
          </cell>
        </row>
        <row r="117">
          <cell r="GP117" t="str">
            <v>RO Product Storage Tank</v>
          </cell>
          <cell r="GQ117">
            <v>0</v>
          </cell>
          <cell r="GS117">
            <v>0</v>
          </cell>
          <cell r="GT117">
            <v>0</v>
          </cell>
          <cell r="GV117">
            <v>0</v>
          </cell>
          <cell r="GW117">
            <v>0</v>
          </cell>
          <cell r="GY117">
            <v>0</v>
          </cell>
          <cell r="GZ117">
            <v>0</v>
          </cell>
          <cell r="HB117">
            <v>0</v>
          </cell>
          <cell r="HC117">
            <v>0</v>
          </cell>
          <cell r="HE117">
            <v>0</v>
          </cell>
          <cell r="HF117">
            <v>0</v>
          </cell>
          <cell r="HH117">
            <v>0</v>
          </cell>
          <cell r="HI117">
            <v>0</v>
          </cell>
          <cell r="HK117">
            <v>0</v>
          </cell>
          <cell r="HL117">
            <v>0</v>
          </cell>
          <cell r="HN117">
            <v>0</v>
          </cell>
          <cell r="HO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W117">
            <v>0</v>
          </cell>
          <cell r="HX117">
            <v>0</v>
          </cell>
          <cell r="HZ117">
            <v>0</v>
          </cell>
          <cell r="IA117">
            <v>0</v>
          </cell>
          <cell r="IC117">
            <v>0</v>
          </cell>
          <cell r="ID117">
            <v>0</v>
          </cell>
          <cell r="IF117">
            <v>0</v>
          </cell>
        </row>
        <row r="118">
          <cell r="GP118" t="str">
            <v>Single-Wall Fuel Oil Storage Tank</v>
          </cell>
          <cell r="GQ118">
            <v>0</v>
          </cell>
          <cell r="GS118">
            <v>0</v>
          </cell>
          <cell r="GT118">
            <v>0</v>
          </cell>
          <cell r="GV118">
            <v>0</v>
          </cell>
          <cell r="GW118">
            <v>0</v>
          </cell>
          <cell r="GY118">
            <v>0</v>
          </cell>
          <cell r="GZ118">
            <v>0</v>
          </cell>
          <cell r="HB118">
            <v>0</v>
          </cell>
          <cell r="HC118">
            <v>0</v>
          </cell>
          <cell r="HE118">
            <v>0</v>
          </cell>
          <cell r="HF118">
            <v>0</v>
          </cell>
          <cell r="HH118">
            <v>0</v>
          </cell>
          <cell r="HI118">
            <v>0</v>
          </cell>
          <cell r="HK118">
            <v>0</v>
          </cell>
          <cell r="HL118">
            <v>0</v>
          </cell>
          <cell r="HN118">
            <v>0</v>
          </cell>
          <cell r="HO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W118">
            <v>0</v>
          </cell>
          <cell r="HX118">
            <v>0</v>
          </cell>
          <cell r="HZ118">
            <v>0</v>
          </cell>
          <cell r="IA118">
            <v>0</v>
          </cell>
          <cell r="IC118">
            <v>0</v>
          </cell>
          <cell r="ID118">
            <v>0</v>
          </cell>
          <cell r="IF118">
            <v>0</v>
          </cell>
        </row>
        <row r="119">
          <cell r="GP119" t="str">
            <v>Misc Field Erected Tank 1</v>
          </cell>
          <cell r="GQ119">
            <v>0</v>
          </cell>
          <cell r="GS119">
            <v>0</v>
          </cell>
          <cell r="GT119">
            <v>0</v>
          </cell>
          <cell r="GV119">
            <v>0</v>
          </cell>
          <cell r="GW119">
            <v>0</v>
          </cell>
          <cell r="GY119">
            <v>0</v>
          </cell>
          <cell r="GZ119">
            <v>0</v>
          </cell>
          <cell r="HB119">
            <v>0</v>
          </cell>
          <cell r="HC119">
            <v>0</v>
          </cell>
          <cell r="HE119">
            <v>0</v>
          </cell>
          <cell r="HF119">
            <v>0</v>
          </cell>
          <cell r="HH119">
            <v>0</v>
          </cell>
          <cell r="HI119">
            <v>0</v>
          </cell>
          <cell r="HK119">
            <v>0</v>
          </cell>
          <cell r="HL119">
            <v>0</v>
          </cell>
          <cell r="HN119">
            <v>0</v>
          </cell>
          <cell r="HO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W119">
            <v>0</v>
          </cell>
          <cell r="HX119">
            <v>0</v>
          </cell>
          <cell r="HZ119">
            <v>0</v>
          </cell>
          <cell r="IA119">
            <v>0</v>
          </cell>
          <cell r="IC119">
            <v>0</v>
          </cell>
          <cell r="ID119">
            <v>0</v>
          </cell>
          <cell r="IF119">
            <v>0</v>
          </cell>
        </row>
        <row r="120">
          <cell r="GP120" t="str">
            <v>Misc Field Erected Tank 2</v>
          </cell>
          <cell r="GQ120">
            <v>0</v>
          </cell>
          <cell r="GS120">
            <v>0</v>
          </cell>
          <cell r="GT120">
            <v>0</v>
          </cell>
          <cell r="GV120">
            <v>0</v>
          </cell>
          <cell r="GW120">
            <v>0</v>
          </cell>
          <cell r="GY120">
            <v>0</v>
          </cell>
          <cell r="GZ120">
            <v>0</v>
          </cell>
          <cell r="HB120">
            <v>0</v>
          </cell>
          <cell r="HC120">
            <v>0</v>
          </cell>
          <cell r="HE120">
            <v>0</v>
          </cell>
          <cell r="HF120">
            <v>0</v>
          </cell>
          <cell r="HH120">
            <v>0</v>
          </cell>
          <cell r="HI120">
            <v>0</v>
          </cell>
          <cell r="HK120">
            <v>0</v>
          </cell>
          <cell r="HL120">
            <v>0</v>
          </cell>
          <cell r="HN120">
            <v>0</v>
          </cell>
          <cell r="HO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W120">
            <v>0</v>
          </cell>
          <cell r="HX120">
            <v>0</v>
          </cell>
          <cell r="HZ120">
            <v>0</v>
          </cell>
          <cell r="IA120">
            <v>0</v>
          </cell>
          <cell r="IC120">
            <v>0</v>
          </cell>
          <cell r="ID120">
            <v>0</v>
          </cell>
          <cell r="IF120">
            <v>0</v>
          </cell>
        </row>
        <row r="121">
          <cell r="GP121" t="str">
            <v>Misc Field Erected Tank 3</v>
          </cell>
          <cell r="GQ121">
            <v>0</v>
          </cell>
          <cell r="GS121">
            <v>0</v>
          </cell>
          <cell r="GT121">
            <v>0</v>
          </cell>
          <cell r="GV121">
            <v>0</v>
          </cell>
          <cell r="GW121">
            <v>0</v>
          </cell>
          <cell r="GY121">
            <v>0</v>
          </cell>
          <cell r="GZ121">
            <v>0</v>
          </cell>
          <cell r="HB121">
            <v>0</v>
          </cell>
          <cell r="HC121">
            <v>0</v>
          </cell>
          <cell r="HE121">
            <v>0</v>
          </cell>
          <cell r="HF121">
            <v>0</v>
          </cell>
          <cell r="HH121">
            <v>0</v>
          </cell>
          <cell r="HI121">
            <v>0</v>
          </cell>
          <cell r="HK121">
            <v>0</v>
          </cell>
          <cell r="HL121">
            <v>0</v>
          </cell>
          <cell r="HN121">
            <v>0</v>
          </cell>
          <cell r="HO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W121">
            <v>0</v>
          </cell>
          <cell r="HX121">
            <v>0</v>
          </cell>
          <cell r="HZ121">
            <v>0</v>
          </cell>
          <cell r="IA121">
            <v>0</v>
          </cell>
          <cell r="IC121">
            <v>0</v>
          </cell>
          <cell r="ID121">
            <v>0</v>
          </cell>
          <cell r="IF121">
            <v>0</v>
          </cell>
        </row>
        <row r="122">
          <cell r="GP122" t="str">
            <v>Double Wall Fuel Oil Storage Tank</v>
          </cell>
          <cell r="GQ122">
            <v>0</v>
          </cell>
          <cell r="GS122">
            <v>0</v>
          </cell>
          <cell r="GT122">
            <v>0</v>
          </cell>
          <cell r="GV122">
            <v>0</v>
          </cell>
          <cell r="GW122">
            <v>0</v>
          </cell>
          <cell r="GY122">
            <v>0</v>
          </cell>
          <cell r="GZ122">
            <v>0</v>
          </cell>
          <cell r="HB122">
            <v>0</v>
          </cell>
          <cell r="HC122">
            <v>0</v>
          </cell>
          <cell r="HE122">
            <v>0</v>
          </cell>
          <cell r="HF122">
            <v>0</v>
          </cell>
          <cell r="HH122">
            <v>0</v>
          </cell>
          <cell r="HI122">
            <v>0</v>
          </cell>
          <cell r="HK122">
            <v>0</v>
          </cell>
          <cell r="HL122">
            <v>0</v>
          </cell>
          <cell r="HN122">
            <v>0</v>
          </cell>
          <cell r="HO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W122">
            <v>0</v>
          </cell>
          <cell r="HX122">
            <v>0</v>
          </cell>
          <cell r="HZ122">
            <v>0</v>
          </cell>
          <cell r="IA122">
            <v>0</v>
          </cell>
          <cell r="IC122">
            <v>0</v>
          </cell>
          <cell r="ID122">
            <v>0</v>
          </cell>
          <cell r="IF122">
            <v>0</v>
          </cell>
        </row>
        <row r="123">
          <cell r="GP123" t="str">
            <v>Misc Double Wall Tank 1</v>
          </cell>
          <cell r="GQ123">
            <v>0</v>
          </cell>
          <cell r="GS123">
            <v>0</v>
          </cell>
          <cell r="GT123">
            <v>0</v>
          </cell>
          <cell r="GV123">
            <v>0</v>
          </cell>
          <cell r="GW123">
            <v>0</v>
          </cell>
          <cell r="GY123">
            <v>0</v>
          </cell>
          <cell r="GZ123">
            <v>0</v>
          </cell>
          <cell r="HB123">
            <v>0</v>
          </cell>
          <cell r="HC123">
            <v>0</v>
          </cell>
          <cell r="HE123">
            <v>0</v>
          </cell>
          <cell r="HF123">
            <v>0</v>
          </cell>
          <cell r="HH123">
            <v>0</v>
          </cell>
          <cell r="HI123">
            <v>0</v>
          </cell>
          <cell r="HK123">
            <v>0</v>
          </cell>
          <cell r="HL123">
            <v>0</v>
          </cell>
          <cell r="HN123">
            <v>0</v>
          </cell>
          <cell r="HO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W123">
            <v>0</v>
          </cell>
          <cell r="HX123">
            <v>0</v>
          </cell>
          <cell r="HZ123">
            <v>0</v>
          </cell>
          <cell r="IA123">
            <v>0</v>
          </cell>
          <cell r="IC123">
            <v>0</v>
          </cell>
          <cell r="ID123">
            <v>0</v>
          </cell>
          <cell r="IF123">
            <v>0</v>
          </cell>
        </row>
        <row r="124">
          <cell r="GP124" t="str">
            <v>Misc Double Wall Tank 2</v>
          </cell>
          <cell r="GQ124">
            <v>0</v>
          </cell>
          <cell r="GS124">
            <v>0</v>
          </cell>
          <cell r="GT124">
            <v>0</v>
          </cell>
          <cell r="GV124">
            <v>0</v>
          </cell>
          <cell r="GW124">
            <v>0</v>
          </cell>
          <cell r="GY124">
            <v>0</v>
          </cell>
          <cell r="GZ124">
            <v>0</v>
          </cell>
          <cell r="HB124">
            <v>0</v>
          </cell>
          <cell r="HC124">
            <v>0</v>
          </cell>
          <cell r="HE124">
            <v>0</v>
          </cell>
          <cell r="HF124">
            <v>0</v>
          </cell>
          <cell r="HH124">
            <v>0</v>
          </cell>
          <cell r="HI124">
            <v>0</v>
          </cell>
          <cell r="HK124">
            <v>0</v>
          </cell>
          <cell r="HL124">
            <v>0</v>
          </cell>
          <cell r="HN124">
            <v>0</v>
          </cell>
          <cell r="HO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W124">
            <v>0</v>
          </cell>
          <cell r="HX124">
            <v>0</v>
          </cell>
          <cell r="HZ124">
            <v>0</v>
          </cell>
          <cell r="IA124">
            <v>0</v>
          </cell>
          <cell r="IC124">
            <v>0</v>
          </cell>
          <cell r="ID124">
            <v>0</v>
          </cell>
          <cell r="IF124">
            <v>0</v>
          </cell>
        </row>
        <row r="125">
          <cell r="GP125" t="str">
            <v>Misc Double Wall Tank 3</v>
          </cell>
          <cell r="GQ125">
            <v>0</v>
          </cell>
          <cell r="GS125">
            <v>0</v>
          </cell>
          <cell r="GT125">
            <v>0</v>
          </cell>
          <cell r="GV125">
            <v>0</v>
          </cell>
          <cell r="GW125">
            <v>0</v>
          </cell>
          <cell r="GY125">
            <v>0</v>
          </cell>
          <cell r="GZ125">
            <v>0</v>
          </cell>
          <cell r="HB125">
            <v>0</v>
          </cell>
          <cell r="HC125">
            <v>0</v>
          </cell>
          <cell r="HE125">
            <v>0</v>
          </cell>
          <cell r="HF125">
            <v>0</v>
          </cell>
          <cell r="HH125">
            <v>0</v>
          </cell>
          <cell r="HI125">
            <v>0</v>
          </cell>
          <cell r="HK125">
            <v>0</v>
          </cell>
          <cell r="HL125">
            <v>0</v>
          </cell>
          <cell r="HN125">
            <v>0</v>
          </cell>
          <cell r="HO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W125">
            <v>0</v>
          </cell>
          <cell r="HX125">
            <v>0</v>
          </cell>
          <cell r="HZ125">
            <v>0</v>
          </cell>
          <cell r="IA125">
            <v>0</v>
          </cell>
          <cell r="IC125">
            <v>0</v>
          </cell>
          <cell r="ID125">
            <v>0</v>
          </cell>
          <cell r="IF125">
            <v>0</v>
          </cell>
        </row>
        <row r="126">
          <cell r="GP126" t="str">
            <v>Demin Water Storage Tank</v>
          </cell>
          <cell r="GQ126">
            <v>0</v>
          </cell>
          <cell r="GS126">
            <v>0</v>
          </cell>
          <cell r="GT126">
            <v>0</v>
          </cell>
          <cell r="GV126">
            <v>0</v>
          </cell>
          <cell r="GW126">
            <v>0</v>
          </cell>
          <cell r="GY126">
            <v>0</v>
          </cell>
          <cell r="GZ126">
            <v>0</v>
          </cell>
          <cell r="HB126">
            <v>0</v>
          </cell>
          <cell r="HC126">
            <v>0</v>
          </cell>
          <cell r="HE126">
            <v>0</v>
          </cell>
          <cell r="HF126">
            <v>0</v>
          </cell>
          <cell r="HH126">
            <v>0</v>
          </cell>
          <cell r="HI126">
            <v>0</v>
          </cell>
          <cell r="HK126">
            <v>0</v>
          </cell>
          <cell r="HL126">
            <v>0</v>
          </cell>
          <cell r="HN126">
            <v>0</v>
          </cell>
          <cell r="HO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W126">
            <v>0</v>
          </cell>
          <cell r="HX126">
            <v>0</v>
          </cell>
          <cell r="HZ126">
            <v>0</v>
          </cell>
          <cell r="IA126">
            <v>0</v>
          </cell>
          <cell r="IC126">
            <v>0</v>
          </cell>
          <cell r="ID126">
            <v>0</v>
          </cell>
          <cell r="IF126">
            <v>0</v>
          </cell>
        </row>
        <row r="127">
          <cell r="GP127" t="str">
            <v>Condensate Storage Tank</v>
          </cell>
          <cell r="GQ127">
            <v>0</v>
          </cell>
          <cell r="GS127">
            <v>0</v>
          </cell>
          <cell r="GT127">
            <v>0</v>
          </cell>
          <cell r="GV127">
            <v>0</v>
          </cell>
          <cell r="GW127">
            <v>0</v>
          </cell>
          <cell r="GY127">
            <v>0</v>
          </cell>
          <cell r="GZ127">
            <v>0</v>
          </cell>
          <cell r="HB127">
            <v>0</v>
          </cell>
          <cell r="HC127">
            <v>0</v>
          </cell>
          <cell r="HE127">
            <v>0</v>
          </cell>
          <cell r="HF127">
            <v>0</v>
          </cell>
          <cell r="HH127">
            <v>0</v>
          </cell>
          <cell r="HI127">
            <v>0</v>
          </cell>
          <cell r="HK127">
            <v>0</v>
          </cell>
          <cell r="HL127">
            <v>0</v>
          </cell>
          <cell r="HN127">
            <v>0</v>
          </cell>
          <cell r="HO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W127">
            <v>0</v>
          </cell>
          <cell r="HX127">
            <v>0</v>
          </cell>
          <cell r="HZ127">
            <v>0</v>
          </cell>
          <cell r="IA127">
            <v>0</v>
          </cell>
          <cell r="IC127">
            <v>0</v>
          </cell>
          <cell r="ID127">
            <v>0</v>
          </cell>
          <cell r="IF127">
            <v>0</v>
          </cell>
        </row>
        <row r="128">
          <cell r="GP128" t="str">
            <v>Neutralization Tank</v>
          </cell>
          <cell r="GQ128">
            <v>0</v>
          </cell>
          <cell r="GS128">
            <v>0</v>
          </cell>
          <cell r="GT128">
            <v>0</v>
          </cell>
          <cell r="GV128">
            <v>0</v>
          </cell>
          <cell r="GW128">
            <v>0</v>
          </cell>
          <cell r="GY128">
            <v>0</v>
          </cell>
          <cell r="GZ128">
            <v>0</v>
          </cell>
          <cell r="HB128">
            <v>0</v>
          </cell>
          <cell r="HC128">
            <v>0</v>
          </cell>
          <cell r="HE128">
            <v>0</v>
          </cell>
          <cell r="HF128">
            <v>0</v>
          </cell>
          <cell r="HH128">
            <v>0</v>
          </cell>
          <cell r="HI128">
            <v>0</v>
          </cell>
          <cell r="HK128">
            <v>0</v>
          </cell>
          <cell r="HL128">
            <v>0</v>
          </cell>
          <cell r="HN128">
            <v>0</v>
          </cell>
          <cell r="HO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W128">
            <v>0</v>
          </cell>
          <cell r="HX128">
            <v>0</v>
          </cell>
          <cell r="HZ128">
            <v>0</v>
          </cell>
          <cell r="IA128">
            <v>0</v>
          </cell>
          <cell r="IC128">
            <v>0</v>
          </cell>
          <cell r="ID128">
            <v>0</v>
          </cell>
          <cell r="IF128">
            <v>0</v>
          </cell>
        </row>
        <row r="129">
          <cell r="GP129" t="str">
            <v>Misc Lined Tank 1</v>
          </cell>
          <cell r="GQ129">
            <v>0</v>
          </cell>
          <cell r="GS129">
            <v>0</v>
          </cell>
          <cell r="GT129">
            <v>0</v>
          </cell>
          <cell r="GV129">
            <v>0</v>
          </cell>
          <cell r="GW129">
            <v>0</v>
          </cell>
          <cell r="GY129">
            <v>0</v>
          </cell>
          <cell r="GZ129">
            <v>0</v>
          </cell>
          <cell r="HB129">
            <v>0</v>
          </cell>
          <cell r="HC129">
            <v>0</v>
          </cell>
          <cell r="HE129">
            <v>0</v>
          </cell>
          <cell r="HF129">
            <v>0</v>
          </cell>
          <cell r="HH129">
            <v>0</v>
          </cell>
          <cell r="HI129">
            <v>0</v>
          </cell>
          <cell r="HK129">
            <v>0</v>
          </cell>
          <cell r="HL129">
            <v>0</v>
          </cell>
          <cell r="HN129">
            <v>0</v>
          </cell>
          <cell r="HO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W129">
            <v>0</v>
          </cell>
          <cell r="HX129">
            <v>0</v>
          </cell>
          <cell r="HZ129">
            <v>0</v>
          </cell>
          <cell r="IA129">
            <v>0</v>
          </cell>
          <cell r="IC129">
            <v>0</v>
          </cell>
          <cell r="ID129">
            <v>0</v>
          </cell>
          <cell r="IF129">
            <v>0</v>
          </cell>
        </row>
        <row r="130">
          <cell r="GP130" t="str">
            <v>Misc Lined Tank 2</v>
          </cell>
          <cell r="GQ130">
            <v>0</v>
          </cell>
          <cell r="GS130">
            <v>0</v>
          </cell>
          <cell r="GT130">
            <v>0</v>
          </cell>
          <cell r="GV130">
            <v>0</v>
          </cell>
          <cell r="GW130">
            <v>0</v>
          </cell>
          <cell r="GY130">
            <v>0</v>
          </cell>
          <cell r="GZ130">
            <v>0</v>
          </cell>
          <cell r="HB130">
            <v>0</v>
          </cell>
          <cell r="HC130">
            <v>0</v>
          </cell>
          <cell r="HE130">
            <v>0</v>
          </cell>
          <cell r="HF130">
            <v>0</v>
          </cell>
          <cell r="HH130">
            <v>0</v>
          </cell>
          <cell r="HI130">
            <v>0</v>
          </cell>
          <cell r="HK130">
            <v>0</v>
          </cell>
          <cell r="HL130">
            <v>0</v>
          </cell>
          <cell r="HN130">
            <v>0</v>
          </cell>
          <cell r="HO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W130">
            <v>0</v>
          </cell>
          <cell r="HX130">
            <v>0</v>
          </cell>
          <cell r="HZ130">
            <v>0</v>
          </cell>
          <cell r="IA130">
            <v>0</v>
          </cell>
          <cell r="IC130">
            <v>0</v>
          </cell>
          <cell r="ID130">
            <v>0</v>
          </cell>
          <cell r="IF130">
            <v>0</v>
          </cell>
        </row>
        <row r="131">
          <cell r="GP131" t="str">
            <v>Misc Lined Tank 3</v>
          </cell>
          <cell r="GQ131">
            <v>0</v>
          </cell>
          <cell r="GS131">
            <v>0</v>
          </cell>
          <cell r="GT131">
            <v>0</v>
          </cell>
          <cell r="GV131">
            <v>0</v>
          </cell>
          <cell r="GW131">
            <v>0</v>
          </cell>
          <cell r="GY131">
            <v>0</v>
          </cell>
          <cell r="GZ131">
            <v>0</v>
          </cell>
          <cell r="HB131">
            <v>0</v>
          </cell>
          <cell r="HC131">
            <v>0</v>
          </cell>
          <cell r="HE131">
            <v>0</v>
          </cell>
          <cell r="HF131">
            <v>0</v>
          </cell>
          <cell r="HH131">
            <v>0</v>
          </cell>
          <cell r="HI131">
            <v>0</v>
          </cell>
          <cell r="HK131">
            <v>0</v>
          </cell>
          <cell r="HL131">
            <v>0</v>
          </cell>
          <cell r="HN131">
            <v>0</v>
          </cell>
          <cell r="HO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W131">
            <v>0</v>
          </cell>
          <cell r="HX131">
            <v>0</v>
          </cell>
          <cell r="HZ131">
            <v>0</v>
          </cell>
          <cell r="IA131">
            <v>0</v>
          </cell>
          <cell r="IC131">
            <v>0</v>
          </cell>
          <cell r="ID131">
            <v>0</v>
          </cell>
          <cell r="IF131">
            <v>0</v>
          </cell>
        </row>
        <row r="132">
          <cell r="GP132" t="str">
            <v>HRSG Blowdown Tank</v>
          </cell>
          <cell r="GQ132">
            <v>0</v>
          </cell>
          <cell r="GS132">
            <v>0</v>
          </cell>
          <cell r="GT132">
            <v>0</v>
          </cell>
          <cell r="GV132">
            <v>0</v>
          </cell>
          <cell r="GW132">
            <v>0</v>
          </cell>
          <cell r="GY132">
            <v>0</v>
          </cell>
          <cell r="GZ132">
            <v>0</v>
          </cell>
          <cell r="HB132">
            <v>0</v>
          </cell>
          <cell r="HC132">
            <v>0</v>
          </cell>
          <cell r="HE132">
            <v>0</v>
          </cell>
          <cell r="HF132">
            <v>0</v>
          </cell>
          <cell r="HH132">
            <v>0</v>
          </cell>
          <cell r="HI132">
            <v>0</v>
          </cell>
          <cell r="HK132">
            <v>0</v>
          </cell>
          <cell r="HL132">
            <v>0</v>
          </cell>
          <cell r="HN132">
            <v>0</v>
          </cell>
          <cell r="HO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W132">
            <v>0</v>
          </cell>
          <cell r="HX132">
            <v>0</v>
          </cell>
          <cell r="HZ132">
            <v>0</v>
          </cell>
          <cell r="IA132">
            <v>0</v>
          </cell>
          <cell r="IC132">
            <v>0</v>
          </cell>
          <cell r="ID132">
            <v>0</v>
          </cell>
          <cell r="IF132">
            <v>0</v>
          </cell>
        </row>
        <row r="133">
          <cell r="GP133" t="str">
            <v>Auxiliary Boiler Blowdown Tank</v>
          </cell>
          <cell r="GQ133">
            <v>0</v>
          </cell>
          <cell r="GS133">
            <v>0</v>
          </cell>
          <cell r="GT133">
            <v>0</v>
          </cell>
          <cell r="GV133">
            <v>0</v>
          </cell>
          <cell r="GW133">
            <v>0</v>
          </cell>
          <cell r="GY133">
            <v>0</v>
          </cell>
          <cell r="GZ133">
            <v>0</v>
          </cell>
          <cell r="HB133">
            <v>0</v>
          </cell>
          <cell r="HC133">
            <v>0</v>
          </cell>
          <cell r="HE133">
            <v>0</v>
          </cell>
          <cell r="HF133">
            <v>0</v>
          </cell>
          <cell r="HH133">
            <v>0</v>
          </cell>
          <cell r="HI133">
            <v>0</v>
          </cell>
          <cell r="HK133">
            <v>0</v>
          </cell>
          <cell r="HL133">
            <v>0</v>
          </cell>
          <cell r="HN133">
            <v>0</v>
          </cell>
          <cell r="HO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W133">
            <v>0</v>
          </cell>
          <cell r="HX133">
            <v>0</v>
          </cell>
          <cell r="HZ133">
            <v>0</v>
          </cell>
          <cell r="IA133">
            <v>0</v>
          </cell>
          <cell r="IC133">
            <v>0</v>
          </cell>
          <cell r="ID133">
            <v>0</v>
          </cell>
          <cell r="IF133">
            <v>0</v>
          </cell>
        </row>
        <row r="134">
          <cell r="GP134" t="str">
            <v>Lube Oil Storage Tank</v>
          </cell>
          <cell r="GQ134">
            <v>0</v>
          </cell>
          <cell r="GS134">
            <v>0</v>
          </cell>
          <cell r="GT134">
            <v>0</v>
          </cell>
          <cell r="GV134">
            <v>0</v>
          </cell>
          <cell r="GW134">
            <v>0</v>
          </cell>
          <cell r="GY134">
            <v>0</v>
          </cell>
          <cell r="GZ134">
            <v>0</v>
          </cell>
          <cell r="HB134">
            <v>0</v>
          </cell>
          <cell r="HC134">
            <v>0</v>
          </cell>
          <cell r="HE134">
            <v>0</v>
          </cell>
          <cell r="HF134">
            <v>0</v>
          </cell>
          <cell r="HH134">
            <v>0</v>
          </cell>
          <cell r="HI134">
            <v>0</v>
          </cell>
          <cell r="HK134">
            <v>0</v>
          </cell>
          <cell r="HL134">
            <v>0</v>
          </cell>
          <cell r="HN134">
            <v>0</v>
          </cell>
          <cell r="HO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W134">
            <v>0</v>
          </cell>
          <cell r="HX134">
            <v>0</v>
          </cell>
          <cell r="HZ134">
            <v>0</v>
          </cell>
          <cell r="IA134">
            <v>0</v>
          </cell>
          <cell r="IC134">
            <v>0</v>
          </cell>
          <cell r="ID134">
            <v>0</v>
          </cell>
          <cell r="IF134">
            <v>0</v>
          </cell>
        </row>
        <row r="135">
          <cell r="GP135" t="str">
            <v>Shop Fab Tank 4</v>
          </cell>
          <cell r="GQ135">
            <v>0</v>
          </cell>
          <cell r="GS135">
            <v>0</v>
          </cell>
          <cell r="GT135">
            <v>0</v>
          </cell>
          <cell r="GV135">
            <v>0</v>
          </cell>
          <cell r="GW135">
            <v>0</v>
          </cell>
          <cell r="GY135">
            <v>0</v>
          </cell>
          <cell r="GZ135">
            <v>0</v>
          </cell>
          <cell r="HB135">
            <v>0</v>
          </cell>
          <cell r="HC135">
            <v>0</v>
          </cell>
          <cell r="HE135">
            <v>0</v>
          </cell>
          <cell r="HF135">
            <v>0</v>
          </cell>
          <cell r="HH135">
            <v>0</v>
          </cell>
          <cell r="HI135">
            <v>0</v>
          </cell>
          <cell r="HK135">
            <v>0</v>
          </cell>
          <cell r="HL135">
            <v>0</v>
          </cell>
          <cell r="HN135">
            <v>0</v>
          </cell>
          <cell r="HO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W135">
            <v>0</v>
          </cell>
          <cell r="HX135">
            <v>0</v>
          </cell>
          <cell r="HZ135">
            <v>0</v>
          </cell>
          <cell r="IA135">
            <v>0</v>
          </cell>
          <cell r="IC135">
            <v>0</v>
          </cell>
          <cell r="ID135">
            <v>0</v>
          </cell>
          <cell r="IF135">
            <v>0</v>
          </cell>
        </row>
        <row r="136">
          <cell r="GP136" t="str">
            <v>Closed Cooling Water Head Tank</v>
          </cell>
          <cell r="GQ136">
            <v>100</v>
          </cell>
          <cell r="GS136">
            <v>100</v>
          </cell>
          <cell r="GT136">
            <v>100</v>
          </cell>
          <cell r="GV136">
            <v>100</v>
          </cell>
          <cell r="GW136">
            <v>100</v>
          </cell>
          <cell r="GY136">
            <v>100</v>
          </cell>
          <cell r="GZ136">
            <v>100</v>
          </cell>
          <cell r="HB136">
            <v>100</v>
          </cell>
          <cell r="HC136">
            <v>100</v>
          </cell>
          <cell r="HE136">
            <v>100</v>
          </cell>
          <cell r="HF136">
            <v>100</v>
          </cell>
          <cell r="HH136">
            <v>100</v>
          </cell>
          <cell r="HI136">
            <v>100</v>
          </cell>
          <cell r="HK136">
            <v>100</v>
          </cell>
          <cell r="HL136">
            <v>100</v>
          </cell>
          <cell r="HN136">
            <v>100</v>
          </cell>
          <cell r="HO136">
            <v>100</v>
          </cell>
          <cell r="HQ136">
            <v>100</v>
          </cell>
          <cell r="HR136">
            <v>100</v>
          </cell>
          <cell r="HT136">
            <v>100</v>
          </cell>
          <cell r="HU136">
            <v>100</v>
          </cell>
          <cell r="HW136">
            <v>100</v>
          </cell>
          <cell r="HX136">
            <v>100</v>
          </cell>
          <cell r="HZ136">
            <v>100</v>
          </cell>
          <cell r="IA136">
            <v>100</v>
          </cell>
          <cell r="IC136">
            <v>100</v>
          </cell>
          <cell r="ID136">
            <v>100</v>
          </cell>
          <cell r="IF136">
            <v>100</v>
          </cell>
        </row>
        <row r="137">
          <cell r="GP137" t="str">
            <v>Shop Fab Tank 1</v>
          </cell>
          <cell r="GQ137">
            <v>0</v>
          </cell>
          <cell r="GS137">
            <v>0</v>
          </cell>
          <cell r="GT137">
            <v>0</v>
          </cell>
          <cell r="GV137">
            <v>0</v>
          </cell>
          <cell r="GW137">
            <v>0</v>
          </cell>
          <cell r="GY137">
            <v>0</v>
          </cell>
          <cell r="GZ137">
            <v>0</v>
          </cell>
          <cell r="HB137">
            <v>0</v>
          </cell>
          <cell r="HC137">
            <v>0</v>
          </cell>
          <cell r="HE137">
            <v>0</v>
          </cell>
          <cell r="HF137">
            <v>0</v>
          </cell>
          <cell r="HH137">
            <v>0</v>
          </cell>
          <cell r="HI137">
            <v>0</v>
          </cell>
          <cell r="HK137">
            <v>0</v>
          </cell>
          <cell r="HL137">
            <v>0</v>
          </cell>
          <cell r="HN137">
            <v>0</v>
          </cell>
          <cell r="HO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W137">
            <v>0</v>
          </cell>
          <cell r="HX137">
            <v>0</v>
          </cell>
          <cell r="HZ137">
            <v>0</v>
          </cell>
          <cell r="IA137">
            <v>0</v>
          </cell>
          <cell r="IC137">
            <v>0</v>
          </cell>
          <cell r="ID137">
            <v>0</v>
          </cell>
          <cell r="IF137">
            <v>0</v>
          </cell>
        </row>
        <row r="138">
          <cell r="GP138" t="str">
            <v>Shop Fab Tank 2</v>
          </cell>
          <cell r="GQ138">
            <v>0</v>
          </cell>
          <cell r="GS138">
            <v>0</v>
          </cell>
          <cell r="GT138">
            <v>0</v>
          </cell>
          <cell r="GV138">
            <v>0</v>
          </cell>
          <cell r="GW138">
            <v>0</v>
          </cell>
          <cell r="GY138">
            <v>0</v>
          </cell>
          <cell r="GZ138">
            <v>0</v>
          </cell>
          <cell r="HB138">
            <v>0</v>
          </cell>
          <cell r="HC138">
            <v>0</v>
          </cell>
          <cell r="HE138">
            <v>0</v>
          </cell>
          <cell r="HF138">
            <v>0</v>
          </cell>
          <cell r="HH138">
            <v>0</v>
          </cell>
          <cell r="HI138">
            <v>0</v>
          </cell>
          <cell r="HK138">
            <v>0</v>
          </cell>
          <cell r="HL138">
            <v>0</v>
          </cell>
          <cell r="HN138">
            <v>0</v>
          </cell>
          <cell r="HO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W138">
            <v>0</v>
          </cell>
          <cell r="HX138">
            <v>0</v>
          </cell>
          <cell r="HZ138">
            <v>0</v>
          </cell>
          <cell r="IA138">
            <v>0</v>
          </cell>
          <cell r="IC138">
            <v>0</v>
          </cell>
          <cell r="ID138">
            <v>0</v>
          </cell>
          <cell r="IF138">
            <v>0</v>
          </cell>
        </row>
        <row r="139">
          <cell r="GP139" t="str">
            <v>Shop Fab Tank 3</v>
          </cell>
          <cell r="GQ139">
            <v>0</v>
          </cell>
          <cell r="GS139">
            <v>0</v>
          </cell>
          <cell r="GT139">
            <v>0</v>
          </cell>
          <cell r="GV139">
            <v>0</v>
          </cell>
          <cell r="GW139">
            <v>0</v>
          </cell>
          <cell r="GY139">
            <v>0</v>
          </cell>
          <cell r="GZ139">
            <v>0</v>
          </cell>
          <cell r="HB139">
            <v>0</v>
          </cell>
          <cell r="HC139">
            <v>0</v>
          </cell>
          <cell r="HE139">
            <v>0</v>
          </cell>
          <cell r="HF139">
            <v>0</v>
          </cell>
          <cell r="HH139">
            <v>0</v>
          </cell>
          <cell r="HI139">
            <v>0</v>
          </cell>
          <cell r="HK139">
            <v>0</v>
          </cell>
          <cell r="HL139">
            <v>0</v>
          </cell>
          <cell r="HN139">
            <v>0</v>
          </cell>
          <cell r="HO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W139">
            <v>0</v>
          </cell>
          <cell r="HX139">
            <v>0</v>
          </cell>
          <cell r="HZ139">
            <v>0</v>
          </cell>
          <cell r="IA139">
            <v>0</v>
          </cell>
          <cell r="IC139">
            <v>0</v>
          </cell>
          <cell r="ID139">
            <v>0</v>
          </cell>
          <cell r="IF139">
            <v>0</v>
          </cell>
        </row>
        <row r="140">
          <cell r="GP140" t="str">
            <v>GTG Drains Tank</v>
          </cell>
          <cell r="GQ140">
            <v>100</v>
          </cell>
          <cell r="GS140">
            <v>100</v>
          </cell>
          <cell r="GT140">
            <v>100</v>
          </cell>
          <cell r="GV140">
            <v>100</v>
          </cell>
          <cell r="GW140">
            <v>100</v>
          </cell>
          <cell r="GY140">
            <v>100</v>
          </cell>
          <cell r="GZ140">
            <v>100</v>
          </cell>
          <cell r="HB140">
            <v>100</v>
          </cell>
          <cell r="HC140">
            <v>100</v>
          </cell>
          <cell r="HE140">
            <v>100</v>
          </cell>
          <cell r="HF140">
            <v>100</v>
          </cell>
          <cell r="HH140">
            <v>100</v>
          </cell>
          <cell r="HI140">
            <v>100</v>
          </cell>
          <cell r="HK140">
            <v>100</v>
          </cell>
          <cell r="HL140">
            <v>100</v>
          </cell>
          <cell r="HN140">
            <v>100</v>
          </cell>
          <cell r="HO140">
            <v>100</v>
          </cell>
          <cell r="HQ140">
            <v>100</v>
          </cell>
          <cell r="HR140">
            <v>100</v>
          </cell>
          <cell r="HT140">
            <v>100</v>
          </cell>
          <cell r="HU140">
            <v>100</v>
          </cell>
          <cell r="HW140">
            <v>100</v>
          </cell>
          <cell r="HX140">
            <v>100</v>
          </cell>
          <cell r="HZ140">
            <v>100</v>
          </cell>
          <cell r="IA140">
            <v>100</v>
          </cell>
          <cell r="IC140">
            <v>100</v>
          </cell>
          <cell r="ID140">
            <v>100</v>
          </cell>
          <cell r="IF140">
            <v>100</v>
          </cell>
        </row>
        <row r="141">
          <cell r="GP141" t="str">
            <v>False Start Drain Tank</v>
          </cell>
          <cell r="GQ141">
            <v>100</v>
          </cell>
          <cell r="GS141">
            <v>100</v>
          </cell>
          <cell r="GT141">
            <v>100</v>
          </cell>
          <cell r="GV141">
            <v>100</v>
          </cell>
          <cell r="GW141">
            <v>100</v>
          </cell>
          <cell r="GY141">
            <v>100</v>
          </cell>
          <cell r="GZ141">
            <v>100</v>
          </cell>
          <cell r="HB141">
            <v>100</v>
          </cell>
          <cell r="HC141">
            <v>100</v>
          </cell>
          <cell r="HE141">
            <v>100</v>
          </cell>
          <cell r="HF141">
            <v>100</v>
          </cell>
          <cell r="HH141">
            <v>100</v>
          </cell>
          <cell r="HI141">
            <v>100</v>
          </cell>
          <cell r="HK141">
            <v>100</v>
          </cell>
          <cell r="HL141">
            <v>100</v>
          </cell>
          <cell r="HN141">
            <v>100</v>
          </cell>
          <cell r="HO141">
            <v>100</v>
          </cell>
          <cell r="HQ141">
            <v>100</v>
          </cell>
          <cell r="HR141">
            <v>100</v>
          </cell>
          <cell r="HT141">
            <v>100</v>
          </cell>
          <cell r="HU141">
            <v>100</v>
          </cell>
          <cell r="HW141">
            <v>100</v>
          </cell>
          <cell r="HX141">
            <v>100</v>
          </cell>
          <cell r="HZ141">
            <v>100</v>
          </cell>
          <cell r="IA141">
            <v>100</v>
          </cell>
          <cell r="IC141">
            <v>100</v>
          </cell>
          <cell r="ID141">
            <v>100</v>
          </cell>
          <cell r="IF141">
            <v>100</v>
          </cell>
        </row>
        <row r="142">
          <cell r="GP142" t="str">
            <v>Acid Storage Tank</v>
          </cell>
          <cell r="GQ142">
            <v>0</v>
          </cell>
          <cell r="GS142">
            <v>0</v>
          </cell>
          <cell r="GT142">
            <v>0</v>
          </cell>
          <cell r="GV142">
            <v>0</v>
          </cell>
          <cell r="GW142">
            <v>0</v>
          </cell>
          <cell r="GY142">
            <v>0</v>
          </cell>
          <cell r="GZ142">
            <v>0</v>
          </cell>
          <cell r="HB142">
            <v>0</v>
          </cell>
          <cell r="HC142">
            <v>0</v>
          </cell>
          <cell r="HE142">
            <v>0</v>
          </cell>
          <cell r="HF142">
            <v>0</v>
          </cell>
          <cell r="HH142">
            <v>0</v>
          </cell>
          <cell r="HI142">
            <v>0</v>
          </cell>
          <cell r="HK142">
            <v>0</v>
          </cell>
          <cell r="HL142">
            <v>0</v>
          </cell>
          <cell r="HN142">
            <v>0</v>
          </cell>
          <cell r="HO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W142">
            <v>0</v>
          </cell>
          <cell r="HX142">
            <v>0</v>
          </cell>
          <cell r="HZ142">
            <v>0</v>
          </cell>
          <cell r="IA142">
            <v>0</v>
          </cell>
          <cell r="IC142">
            <v>0</v>
          </cell>
          <cell r="ID142">
            <v>0</v>
          </cell>
          <cell r="IF142">
            <v>0</v>
          </cell>
        </row>
        <row r="143">
          <cell r="GP143" t="str">
            <v>Caustic Storage Tank</v>
          </cell>
          <cell r="GQ143">
            <v>0</v>
          </cell>
          <cell r="GS143">
            <v>0</v>
          </cell>
          <cell r="GT143">
            <v>0</v>
          </cell>
          <cell r="GV143">
            <v>0</v>
          </cell>
          <cell r="GW143">
            <v>0</v>
          </cell>
          <cell r="GY143">
            <v>0</v>
          </cell>
          <cell r="GZ143">
            <v>0</v>
          </cell>
          <cell r="HB143">
            <v>0</v>
          </cell>
          <cell r="HC143">
            <v>0</v>
          </cell>
          <cell r="HE143">
            <v>0</v>
          </cell>
          <cell r="HF143">
            <v>0</v>
          </cell>
          <cell r="HH143">
            <v>0</v>
          </cell>
          <cell r="HI143">
            <v>0</v>
          </cell>
          <cell r="HK143">
            <v>0</v>
          </cell>
          <cell r="HL143">
            <v>0</v>
          </cell>
          <cell r="HN143">
            <v>0</v>
          </cell>
          <cell r="HO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W143">
            <v>0</v>
          </cell>
          <cell r="HX143">
            <v>0</v>
          </cell>
          <cell r="HZ143">
            <v>0</v>
          </cell>
          <cell r="IA143">
            <v>0</v>
          </cell>
          <cell r="IC143">
            <v>0</v>
          </cell>
          <cell r="ID143">
            <v>0</v>
          </cell>
          <cell r="IF143">
            <v>0</v>
          </cell>
        </row>
        <row r="144">
          <cell r="GP144" t="str">
            <v>Sulfuric Acid Tank</v>
          </cell>
          <cell r="GQ144">
            <v>0</v>
          </cell>
          <cell r="GS144">
            <v>0</v>
          </cell>
          <cell r="GT144">
            <v>0</v>
          </cell>
          <cell r="GV144">
            <v>0</v>
          </cell>
          <cell r="GW144">
            <v>0</v>
          </cell>
          <cell r="GY144">
            <v>0</v>
          </cell>
          <cell r="GZ144">
            <v>0</v>
          </cell>
          <cell r="HB144">
            <v>0</v>
          </cell>
          <cell r="HC144">
            <v>0</v>
          </cell>
          <cell r="HE144">
            <v>0</v>
          </cell>
          <cell r="HF144">
            <v>0</v>
          </cell>
          <cell r="HH144">
            <v>0</v>
          </cell>
          <cell r="HI144">
            <v>0</v>
          </cell>
          <cell r="HK144">
            <v>0</v>
          </cell>
          <cell r="HL144">
            <v>0</v>
          </cell>
          <cell r="HN144">
            <v>0</v>
          </cell>
          <cell r="HO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W144">
            <v>0</v>
          </cell>
          <cell r="HX144">
            <v>0</v>
          </cell>
          <cell r="HZ144">
            <v>0</v>
          </cell>
          <cell r="IA144">
            <v>0</v>
          </cell>
          <cell r="IC144">
            <v>0</v>
          </cell>
          <cell r="ID144">
            <v>0</v>
          </cell>
          <cell r="IF144">
            <v>0</v>
          </cell>
        </row>
        <row r="145">
          <cell r="GP145" t="str">
            <v>Shop Fab Non Met Tank 1</v>
          </cell>
          <cell r="GQ145">
            <v>0</v>
          </cell>
          <cell r="GS145">
            <v>0</v>
          </cell>
          <cell r="GT145">
            <v>0</v>
          </cell>
          <cell r="GV145">
            <v>0</v>
          </cell>
          <cell r="GW145">
            <v>0</v>
          </cell>
          <cell r="GY145">
            <v>0</v>
          </cell>
          <cell r="GZ145">
            <v>0</v>
          </cell>
          <cell r="HB145">
            <v>0</v>
          </cell>
          <cell r="HC145">
            <v>0</v>
          </cell>
          <cell r="HE145">
            <v>0</v>
          </cell>
          <cell r="HF145">
            <v>0</v>
          </cell>
          <cell r="HH145">
            <v>0</v>
          </cell>
          <cell r="HI145">
            <v>0</v>
          </cell>
          <cell r="HK145">
            <v>0</v>
          </cell>
          <cell r="HL145">
            <v>0</v>
          </cell>
          <cell r="HN145">
            <v>0</v>
          </cell>
          <cell r="HO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W145">
            <v>0</v>
          </cell>
          <cell r="HX145">
            <v>0</v>
          </cell>
          <cell r="HZ145">
            <v>0</v>
          </cell>
          <cell r="IA145">
            <v>0</v>
          </cell>
          <cell r="IC145">
            <v>0</v>
          </cell>
          <cell r="ID145">
            <v>0</v>
          </cell>
          <cell r="IF145">
            <v>0</v>
          </cell>
        </row>
        <row r="146">
          <cell r="GP146" t="str">
            <v>Shop Fab Non Met Tank 2</v>
          </cell>
          <cell r="GQ146">
            <v>0</v>
          </cell>
          <cell r="GS146">
            <v>0</v>
          </cell>
          <cell r="GT146">
            <v>0</v>
          </cell>
          <cell r="GV146">
            <v>0</v>
          </cell>
          <cell r="GW146">
            <v>0</v>
          </cell>
          <cell r="GY146">
            <v>0</v>
          </cell>
          <cell r="GZ146">
            <v>0</v>
          </cell>
          <cell r="HB146">
            <v>0</v>
          </cell>
          <cell r="HC146">
            <v>0</v>
          </cell>
          <cell r="HE146">
            <v>0</v>
          </cell>
          <cell r="HF146">
            <v>0</v>
          </cell>
          <cell r="HH146">
            <v>0</v>
          </cell>
          <cell r="HI146">
            <v>0</v>
          </cell>
          <cell r="HK146">
            <v>0</v>
          </cell>
          <cell r="HL146">
            <v>0</v>
          </cell>
          <cell r="HN146">
            <v>0</v>
          </cell>
          <cell r="HO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W146">
            <v>0</v>
          </cell>
          <cell r="HX146">
            <v>0</v>
          </cell>
          <cell r="HZ146">
            <v>0</v>
          </cell>
          <cell r="IA146">
            <v>0</v>
          </cell>
          <cell r="IC146">
            <v>0</v>
          </cell>
          <cell r="ID146">
            <v>0</v>
          </cell>
          <cell r="IF146">
            <v>0</v>
          </cell>
        </row>
        <row r="147">
          <cell r="GP147" t="str">
            <v>Shop Fab Non Met Tank 3</v>
          </cell>
          <cell r="GQ147">
            <v>0</v>
          </cell>
          <cell r="GS147">
            <v>0</v>
          </cell>
          <cell r="GT147">
            <v>0</v>
          </cell>
          <cell r="GV147">
            <v>0</v>
          </cell>
          <cell r="GW147">
            <v>0</v>
          </cell>
          <cell r="GY147">
            <v>0</v>
          </cell>
          <cell r="GZ147">
            <v>0</v>
          </cell>
          <cell r="HB147">
            <v>0</v>
          </cell>
          <cell r="HC147">
            <v>0</v>
          </cell>
          <cell r="HE147">
            <v>0</v>
          </cell>
          <cell r="HF147">
            <v>0</v>
          </cell>
          <cell r="HH147">
            <v>0</v>
          </cell>
          <cell r="HI147">
            <v>0</v>
          </cell>
          <cell r="HK147">
            <v>0</v>
          </cell>
          <cell r="HL147">
            <v>0</v>
          </cell>
          <cell r="HN147">
            <v>0</v>
          </cell>
          <cell r="HO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W147">
            <v>0</v>
          </cell>
          <cell r="HX147">
            <v>0</v>
          </cell>
          <cell r="HZ147">
            <v>0</v>
          </cell>
          <cell r="IA147">
            <v>0</v>
          </cell>
          <cell r="IC147">
            <v>0</v>
          </cell>
          <cell r="ID147">
            <v>0</v>
          </cell>
          <cell r="IF147">
            <v>0</v>
          </cell>
        </row>
        <row r="148">
          <cell r="GP148" t="str">
            <v>Condensate Drains Tank</v>
          </cell>
          <cell r="GQ148">
            <v>0</v>
          </cell>
          <cell r="GS148">
            <v>0</v>
          </cell>
          <cell r="GT148">
            <v>0</v>
          </cell>
          <cell r="GV148">
            <v>0</v>
          </cell>
          <cell r="GW148">
            <v>0</v>
          </cell>
          <cell r="GY148">
            <v>0</v>
          </cell>
          <cell r="GZ148">
            <v>0</v>
          </cell>
          <cell r="HB148">
            <v>0</v>
          </cell>
          <cell r="HC148">
            <v>0</v>
          </cell>
          <cell r="HE148">
            <v>0</v>
          </cell>
          <cell r="HF148">
            <v>0</v>
          </cell>
          <cell r="HH148">
            <v>0</v>
          </cell>
          <cell r="HI148">
            <v>0</v>
          </cell>
          <cell r="HK148">
            <v>0</v>
          </cell>
          <cell r="HL148">
            <v>0</v>
          </cell>
          <cell r="HN148">
            <v>0</v>
          </cell>
          <cell r="HO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W148">
            <v>0</v>
          </cell>
          <cell r="HX148">
            <v>0</v>
          </cell>
          <cell r="HZ148">
            <v>0</v>
          </cell>
          <cell r="IA148">
            <v>0</v>
          </cell>
          <cell r="IC148">
            <v>0</v>
          </cell>
          <cell r="ID148">
            <v>0</v>
          </cell>
          <cell r="IF148">
            <v>0</v>
          </cell>
        </row>
        <row r="149">
          <cell r="GQ149">
            <v>0</v>
          </cell>
          <cell r="GT149">
            <v>0</v>
          </cell>
          <cell r="GW149">
            <v>0</v>
          </cell>
          <cell r="GZ149">
            <v>0</v>
          </cell>
          <cell r="HC149">
            <v>0</v>
          </cell>
          <cell r="HF149">
            <v>0</v>
          </cell>
          <cell r="HI149">
            <v>0</v>
          </cell>
          <cell r="HL149">
            <v>0</v>
          </cell>
          <cell r="HO149">
            <v>0</v>
          </cell>
          <cell r="HR149">
            <v>0</v>
          </cell>
          <cell r="HU149">
            <v>0</v>
          </cell>
          <cell r="HX149">
            <v>0</v>
          </cell>
          <cell r="IA149">
            <v>0</v>
          </cell>
          <cell r="ID149">
            <v>0</v>
          </cell>
        </row>
        <row r="150">
          <cell r="GQ150">
            <v>0</v>
          </cell>
          <cell r="GT150">
            <v>0</v>
          </cell>
          <cell r="GW150">
            <v>0</v>
          </cell>
          <cell r="GZ150">
            <v>0</v>
          </cell>
          <cell r="HC150">
            <v>0</v>
          </cell>
          <cell r="HF150">
            <v>0</v>
          </cell>
          <cell r="HI150">
            <v>0</v>
          </cell>
          <cell r="HL150">
            <v>0</v>
          </cell>
          <cell r="HO150">
            <v>0</v>
          </cell>
          <cell r="HR150">
            <v>0</v>
          </cell>
          <cell r="HU150">
            <v>0</v>
          </cell>
          <cell r="HX150">
            <v>0</v>
          </cell>
          <cell r="IA150">
            <v>0</v>
          </cell>
          <cell r="ID150">
            <v>0</v>
          </cell>
        </row>
        <row r="151">
          <cell r="GQ151">
            <v>0</v>
          </cell>
          <cell r="GT151">
            <v>0</v>
          </cell>
          <cell r="GW151">
            <v>0</v>
          </cell>
          <cell r="GZ151">
            <v>0</v>
          </cell>
          <cell r="HC151">
            <v>0</v>
          </cell>
          <cell r="HF151">
            <v>0</v>
          </cell>
          <cell r="HI151">
            <v>0</v>
          </cell>
          <cell r="HL151">
            <v>0</v>
          </cell>
          <cell r="HO151">
            <v>0</v>
          </cell>
          <cell r="HR151">
            <v>0</v>
          </cell>
          <cell r="HU151">
            <v>0</v>
          </cell>
          <cell r="HX151">
            <v>0</v>
          </cell>
          <cell r="IA151">
            <v>0</v>
          </cell>
          <cell r="ID151">
            <v>0</v>
          </cell>
        </row>
        <row r="152">
          <cell r="GP152" t="str">
            <v>Electric Immersion Heater - Field Fab Tank</v>
          </cell>
          <cell r="GQ152">
            <v>0</v>
          </cell>
          <cell r="GS152">
            <v>0</v>
          </cell>
          <cell r="GT152">
            <v>0</v>
          </cell>
          <cell r="GV152">
            <v>0</v>
          </cell>
          <cell r="GW152">
            <v>0</v>
          </cell>
          <cell r="GY152">
            <v>0</v>
          </cell>
          <cell r="GZ152">
            <v>0</v>
          </cell>
          <cell r="HB152">
            <v>0</v>
          </cell>
          <cell r="HC152">
            <v>0</v>
          </cell>
          <cell r="HE152">
            <v>0</v>
          </cell>
          <cell r="HF152">
            <v>0</v>
          </cell>
          <cell r="HH152">
            <v>0</v>
          </cell>
          <cell r="HI152">
            <v>0</v>
          </cell>
          <cell r="HK152">
            <v>0</v>
          </cell>
          <cell r="HL152">
            <v>0</v>
          </cell>
          <cell r="HN152">
            <v>0</v>
          </cell>
          <cell r="HO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W152">
            <v>0</v>
          </cell>
          <cell r="HX152">
            <v>0</v>
          </cell>
          <cell r="HZ152">
            <v>0</v>
          </cell>
          <cell r="IA152">
            <v>0</v>
          </cell>
          <cell r="IC152">
            <v>0</v>
          </cell>
          <cell r="ID152">
            <v>0</v>
          </cell>
          <cell r="IF152">
            <v>0</v>
          </cell>
        </row>
        <row r="153">
          <cell r="GP153" t="str">
            <v>Electric Immersion Heater - Shop Fab Tank</v>
          </cell>
          <cell r="GQ153">
            <v>0</v>
          </cell>
          <cell r="GS153">
            <v>0</v>
          </cell>
          <cell r="GT153">
            <v>0</v>
          </cell>
          <cell r="GV153">
            <v>0</v>
          </cell>
          <cell r="GW153">
            <v>0</v>
          </cell>
          <cell r="GY153">
            <v>0</v>
          </cell>
          <cell r="GZ153">
            <v>0</v>
          </cell>
          <cell r="HB153">
            <v>0</v>
          </cell>
          <cell r="HC153">
            <v>0</v>
          </cell>
          <cell r="HE153">
            <v>0</v>
          </cell>
          <cell r="HF153">
            <v>0</v>
          </cell>
          <cell r="HH153">
            <v>0</v>
          </cell>
          <cell r="HI153">
            <v>0</v>
          </cell>
          <cell r="HK153">
            <v>0</v>
          </cell>
          <cell r="HL153">
            <v>0</v>
          </cell>
          <cell r="HN153">
            <v>0</v>
          </cell>
          <cell r="HO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W153">
            <v>0</v>
          </cell>
          <cell r="HX153">
            <v>0</v>
          </cell>
          <cell r="HZ153">
            <v>0</v>
          </cell>
          <cell r="IA153">
            <v>0</v>
          </cell>
          <cell r="IC153">
            <v>0</v>
          </cell>
          <cell r="ID153">
            <v>0</v>
          </cell>
          <cell r="IF153">
            <v>0</v>
          </cell>
        </row>
        <row r="154">
          <cell r="GP154" t="str">
            <v>Makeup Water Sand Filter</v>
          </cell>
          <cell r="GQ154">
            <v>0</v>
          </cell>
          <cell r="GS154">
            <v>0</v>
          </cell>
          <cell r="GT154">
            <v>0</v>
          </cell>
          <cell r="GV154">
            <v>0</v>
          </cell>
          <cell r="GW154">
            <v>0</v>
          </cell>
          <cell r="GY154">
            <v>0</v>
          </cell>
          <cell r="GZ154">
            <v>0</v>
          </cell>
          <cell r="HB154">
            <v>0</v>
          </cell>
          <cell r="HC154">
            <v>0</v>
          </cell>
          <cell r="HE154">
            <v>0</v>
          </cell>
          <cell r="HF154">
            <v>0</v>
          </cell>
          <cell r="HH154">
            <v>0</v>
          </cell>
          <cell r="HI154">
            <v>0</v>
          </cell>
          <cell r="HK154">
            <v>0</v>
          </cell>
          <cell r="HL154">
            <v>0</v>
          </cell>
          <cell r="HN154">
            <v>0</v>
          </cell>
          <cell r="HO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W154">
            <v>0</v>
          </cell>
          <cell r="HX154">
            <v>0</v>
          </cell>
          <cell r="HZ154">
            <v>0</v>
          </cell>
          <cell r="IA154">
            <v>0</v>
          </cell>
          <cell r="IC154">
            <v>0</v>
          </cell>
          <cell r="ID154">
            <v>0</v>
          </cell>
          <cell r="IF154">
            <v>0</v>
          </cell>
        </row>
        <row r="155">
          <cell r="GP155" t="str">
            <v xml:space="preserve">Clarifier &amp; Gravity Filters - </v>
          </cell>
          <cell r="GQ155">
            <v>0</v>
          </cell>
          <cell r="GS155">
            <v>0</v>
          </cell>
          <cell r="GT155">
            <v>0</v>
          </cell>
          <cell r="GV155">
            <v>0</v>
          </cell>
          <cell r="GW155">
            <v>0</v>
          </cell>
          <cell r="GY155">
            <v>0</v>
          </cell>
          <cell r="GZ155">
            <v>0</v>
          </cell>
          <cell r="HB155">
            <v>0</v>
          </cell>
          <cell r="HC155">
            <v>0</v>
          </cell>
          <cell r="HE155">
            <v>0</v>
          </cell>
          <cell r="HF155">
            <v>0</v>
          </cell>
          <cell r="HH155">
            <v>0</v>
          </cell>
          <cell r="HI155">
            <v>0</v>
          </cell>
          <cell r="HK155">
            <v>0</v>
          </cell>
          <cell r="HL155">
            <v>0</v>
          </cell>
          <cell r="HN155">
            <v>0</v>
          </cell>
          <cell r="HO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W155">
            <v>0</v>
          </cell>
          <cell r="HX155">
            <v>0</v>
          </cell>
          <cell r="HZ155">
            <v>0</v>
          </cell>
          <cell r="IA155">
            <v>0</v>
          </cell>
          <cell r="IC155">
            <v>0</v>
          </cell>
          <cell r="ID155">
            <v>0</v>
          </cell>
          <cell r="IF155">
            <v>0</v>
          </cell>
        </row>
        <row r="156">
          <cell r="GP156" t="str">
            <v>Gray Water Treatment System</v>
          </cell>
          <cell r="GQ156">
            <v>0</v>
          </cell>
          <cell r="GS156">
            <v>0</v>
          </cell>
          <cell r="GT156">
            <v>0</v>
          </cell>
          <cell r="GV156">
            <v>0</v>
          </cell>
          <cell r="GW156">
            <v>0</v>
          </cell>
          <cell r="GY156">
            <v>0</v>
          </cell>
          <cell r="GZ156">
            <v>0</v>
          </cell>
          <cell r="HB156">
            <v>0</v>
          </cell>
          <cell r="HC156">
            <v>0</v>
          </cell>
          <cell r="HE156">
            <v>0</v>
          </cell>
          <cell r="HF156">
            <v>0</v>
          </cell>
          <cell r="HH156">
            <v>0</v>
          </cell>
          <cell r="HI156">
            <v>0</v>
          </cell>
          <cell r="HK156">
            <v>0</v>
          </cell>
          <cell r="HL156">
            <v>0</v>
          </cell>
          <cell r="HN156">
            <v>0</v>
          </cell>
          <cell r="HO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W156">
            <v>0</v>
          </cell>
          <cell r="HX156">
            <v>0</v>
          </cell>
          <cell r="HZ156">
            <v>0</v>
          </cell>
          <cell r="IA156">
            <v>0</v>
          </cell>
          <cell r="IC156">
            <v>0</v>
          </cell>
          <cell r="ID156">
            <v>0</v>
          </cell>
          <cell r="IF156">
            <v>0</v>
          </cell>
        </row>
        <row r="157">
          <cell r="GP157" t="str">
            <v xml:space="preserve">Desalination System - </v>
          </cell>
          <cell r="GQ157">
            <v>0</v>
          </cell>
          <cell r="GS157">
            <v>0</v>
          </cell>
          <cell r="GT157">
            <v>0</v>
          </cell>
          <cell r="GV157">
            <v>0</v>
          </cell>
          <cell r="GW157">
            <v>0</v>
          </cell>
          <cell r="GY157">
            <v>0</v>
          </cell>
          <cell r="GZ157">
            <v>0</v>
          </cell>
          <cell r="HB157">
            <v>0</v>
          </cell>
          <cell r="HC157">
            <v>0</v>
          </cell>
          <cell r="HE157">
            <v>0</v>
          </cell>
          <cell r="HF157">
            <v>0</v>
          </cell>
          <cell r="HH157">
            <v>0</v>
          </cell>
          <cell r="HI157">
            <v>0</v>
          </cell>
          <cell r="HK157">
            <v>0</v>
          </cell>
          <cell r="HL157">
            <v>0</v>
          </cell>
          <cell r="HN157">
            <v>0</v>
          </cell>
          <cell r="HO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W157">
            <v>0</v>
          </cell>
          <cell r="HX157">
            <v>0</v>
          </cell>
          <cell r="HZ157">
            <v>0</v>
          </cell>
          <cell r="IA157">
            <v>0</v>
          </cell>
          <cell r="IC157">
            <v>0</v>
          </cell>
          <cell r="ID157">
            <v>0</v>
          </cell>
          <cell r="IF157">
            <v>0</v>
          </cell>
        </row>
        <row r="158">
          <cell r="GP158" t="str">
            <v>2-Stage Reverse Osmosis, Electrodeionization (RO/EDI) Water Treatment System</v>
          </cell>
          <cell r="GQ158">
            <v>0</v>
          </cell>
          <cell r="GS158">
            <v>0</v>
          </cell>
          <cell r="GT158">
            <v>0</v>
          </cell>
          <cell r="GV158">
            <v>0</v>
          </cell>
          <cell r="GW158">
            <v>0</v>
          </cell>
          <cell r="GY158">
            <v>0</v>
          </cell>
          <cell r="GZ158">
            <v>0</v>
          </cell>
          <cell r="HB158">
            <v>0</v>
          </cell>
          <cell r="HC158">
            <v>0</v>
          </cell>
          <cell r="HE158">
            <v>0</v>
          </cell>
          <cell r="HF158">
            <v>0</v>
          </cell>
          <cell r="HH158">
            <v>0</v>
          </cell>
          <cell r="HI158">
            <v>0</v>
          </cell>
          <cell r="HK158">
            <v>0</v>
          </cell>
          <cell r="HL158">
            <v>0</v>
          </cell>
          <cell r="HN158">
            <v>0</v>
          </cell>
          <cell r="HO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W158">
            <v>0</v>
          </cell>
          <cell r="HX158">
            <v>0</v>
          </cell>
          <cell r="HZ158">
            <v>0</v>
          </cell>
          <cell r="IA158">
            <v>0</v>
          </cell>
          <cell r="IC158">
            <v>0</v>
          </cell>
          <cell r="ID158">
            <v>0</v>
          </cell>
          <cell r="IF158">
            <v>0</v>
          </cell>
        </row>
        <row r="159">
          <cell r="GP159" t="str">
            <v>Coagulant Feed System. Supplied with RO Water Treatment System.</v>
          </cell>
          <cell r="GS159">
            <v>0</v>
          </cell>
          <cell r="GV159">
            <v>0</v>
          </cell>
          <cell r="GY159">
            <v>0</v>
          </cell>
          <cell r="HB159">
            <v>0</v>
          </cell>
          <cell r="HE159">
            <v>0</v>
          </cell>
          <cell r="HH159">
            <v>0</v>
          </cell>
          <cell r="HK159">
            <v>0</v>
          </cell>
          <cell r="HN159">
            <v>0</v>
          </cell>
          <cell r="HQ159">
            <v>0</v>
          </cell>
          <cell r="HT159">
            <v>0</v>
          </cell>
          <cell r="HW159">
            <v>0</v>
          </cell>
          <cell r="HZ159">
            <v>0</v>
          </cell>
          <cell r="IC159">
            <v>0</v>
          </cell>
          <cell r="IF159">
            <v>0</v>
          </cell>
        </row>
        <row r="160">
          <cell r="GP160" t="str">
            <v>Air Scour Blowers. Supplied with RO Water Treatment System.</v>
          </cell>
          <cell r="GS160">
            <v>0</v>
          </cell>
          <cell r="GV160">
            <v>0</v>
          </cell>
          <cell r="GY160">
            <v>0</v>
          </cell>
          <cell r="HB160">
            <v>0</v>
          </cell>
          <cell r="HE160">
            <v>0</v>
          </cell>
          <cell r="HH160">
            <v>0</v>
          </cell>
          <cell r="HK160">
            <v>0</v>
          </cell>
          <cell r="HN160">
            <v>0</v>
          </cell>
          <cell r="HQ160">
            <v>0</v>
          </cell>
          <cell r="HT160">
            <v>0</v>
          </cell>
          <cell r="HW160">
            <v>0</v>
          </cell>
          <cell r="HZ160">
            <v>0</v>
          </cell>
          <cell r="IC160">
            <v>0</v>
          </cell>
          <cell r="IF160">
            <v>0</v>
          </cell>
        </row>
        <row r="161">
          <cell r="GP161" t="str">
            <v>Backwash Pumps.  Supplied with RO Water Treatment System.</v>
          </cell>
          <cell r="GS161">
            <v>0</v>
          </cell>
          <cell r="GV161">
            <v>0</v>
          </cell>
          <cell r="GY161">
            <v>0</v>
          </cell>
          <cell r="HB161">
            <v>0</v>
          </cell>
          <cell r="HE161">
            <v>0</v>
          </cell>
          <cell r="HH161">
            <v>0</v>
          </cell>
          <cell r="HK161">
            <v>0</v>
          </cell>
          <cell r="HN161">
            <v>0</v>
          </cell>
          <cell r="HQ161">
            <v>0</v>
          </cell>
          <cell r="HT161">
            <v>0</v>
          </cell>
          <cell r="HW161">
            <v>0</v>
          </cell>
          <cell r="HZ161">
            <v>0</v>
          </cell>
          <cell r="IC161">
            <v>0</v>
          </cell>
          <cell r="IF161">
            <v>0</v>
          </cell>
        </row>
        <row r="162">
          <cell r="GP162" t="str">
            <v>RO Clean in Place (CIP) Skid.  Supplied with RO Water Treatment System.</v>
          </cell>
          <cell r="GS162">
            <v>0</v>
          </cell>
          <cell r="GV162">
            <v>0</v>
          </cell>
          <cell r="GY162">
            <v>0</v>
          </cell>
          <cell r="HB162">
            <v>0</v>
          </cell>
          <cell r="HE162">
            <v>0</v>
          </cell>
          <cell r="HH162">
            <v>0</v>
          </cell>
          <cell r="HK162">
            <v>0</v>
          </cell>
          <cell r="HN162">
            <v>0</v>
          </cell>
          <cell r="HQ162">
            <v>0</v>
          </cell>
          <cell r="HT162">
            <v>0</v>
          </cell>
          <cell r="HW162">
            <v>0</v>
          </cell>
          <cell r="HZ162">
            <v>0</v>
          </cell>
          <cell r="IC162">
            <v>0</v>
          </cell>
          <cell r="IF162">
            <v>0</v>
          </cell>
        </row>
        <row r="163">
          <cell r="GP163" t="str">
            <v>RO 25% Caustic Feed System.  Supplied with RO Water Treatment System.</v>
          </cell>
          <cell r="GS163">
            <v>0</v>
          </cell>
          <cell r="GV163">
            <v>0</v>
          </cell>
          <cell r="GY163">
            <v>0</v>
          </cell>
          <cell r="HB163">
            <v>0</v>
          </cell>
          <cell r="HE163">
            <v>0</v>
          </cell>
          <cell r="HH163">
            <v>0</v>
          </cell>
          <cell r="HK163">
            <v>0</v>
          </cell>
          <cell r="HN163">
            <v>0</v>
          </cell>
          <cell r="HQ163">
            <v>0</v>
          </cell>
          <cell r="HT163">
            <v>0</v>
          </cell>
          <cell r="HW163">
            <v>0</v>
          </cell>
          <cell r="HZ163">
            <v>0</v>
          </cell>
          <cell r="IC163">
            <v>0</v>
          </cell>
          <cell r="IF163">
            <v>0</v>
          </cell>
        </row>
        <row r="164">
          <cell r="GP164" t="str">
            <v>RO Bisulfite System (Dechlorination).   Supplied with RO Water Treatment System.</v>
          </cell>
          <cell r="GS164">
            <v>0</v>
          </cell>
          <cell r="GV164">
            <v>0</v>
          </cell>
          <cell r="GY164">
            <v>0</v>
          </cell>
          <cell r="HB164">
            <v>0</v>
          </cell>
          <cell r="HE164">
            <v>0</v>
          </cell>
          <cell r="HH164">
            <v>0</v>
          </cell>
          <cell r="HK164">
            <v>0</v>
          </cell>
          <cell r="HN164">
            <v>0</v>
          </cell>
          <cell r="HQ164">
            <v>0</v>
          </cell>
          <cell r="HT164">
            <v>0</v>
          </cell>
          <cell r="HW164">
            <v>0</v>
          </cell>
          <cell r="HZ164">
            <v>0</v>
          </cell>
          <cell r="IC164">
            <v>0</v>
          </cell>
          <cell r="IF164">
            <v>0</v>
          </cell>
        </row>
        <row r="165">
          <cell r="GP165" t="str">
            <v>RO Antiscalant Feed System.  Supplied with RO Water Treatment System.</v>
          </cell>
          <cell r="GS165">
            <v>0</v>
          </cell>
          <cell r="GV165">
            <v>0</v>
          </cell>
          <cell r="GY165">
            <v>0</v>
          </cell>
          <cell r="HB165">
            <v>0</v>
          </cell>
          <cell r="HE165">
            <v>0</v>
          </cell>
          <cell r="HH165">
            <v>0</v>
          </cell>
          <cell r="HK165">
            <v>0</v>
          </cell>
          <cell r="HN165">
            <v>0</v>
          </cell>
          <cell r="HQ165">
            <v>0</v>
          </cell>
          <cell r="HT165">
            <v>0</v>
          </cell>
          <cell r="HW165">
            <v>0</v>
          </cell>
          <cell r="HZ165">
            <v>0</v>
          </cell>
          <cell r="IC165">
            <v>0</v>
          </cell>
          <cell r="IF165">
            <v>0</v>
          </cell>
        </row>
        <row r="166">
          <cell r="GP166" t="str">
            <v>Multimedia Filters with Booster Pumps.   Supplied with RO Water Treatment System.</v>
          </cell>
          <cell r="GS166">
            <v>0</v>
          </cell>
          <cell r="GV166">
            <v>0</v>
          </cell>
          <cell r="GY166">
            <v>0</v>
          </cell>
          <cell r="HB166">
            <v>0</v>
          </cell>
          <cell r="HE166">
            <v>0</v>
          </cell>
          <cell r="HH166">
            <v>0</v>
          </cell>
          <cell r="HK166">
            <v>0</v>
          </cell>
          <cell r="HN166">
            <v>0</v>
          </cell>
          <cell r="HQ166">
            <v>0</v>
          </cell>
          <cell r="HT166">
            <v>0</v>
          </cell>
          <cell r="HW166">
            <v>0</v>
          </cell>
          <cell r="HZ166">
            <v>0</v>
          </cell>
          <cell r="IC166">
            <v>0</v>
          </cell>
          <cell r="IF166">
            <v>0</v>
          </cell>
        </row>
        <row r="167">
          <cell r="GP167" t="str">
            <v>RO Cartridge Filter.  Supplied with RO Water Treatment System.</v>
          </cell>
          <cell r="GS167">
            <v>0</v>
          </cell>
          <cell r="GV167">
            <v>0</v>
          </cell>
          <cell r="GY167">
            <v>0</v>
          </cell>
          <cell r="HB167">
            <v>0</v>
          </cell>
          <cell r="HE167">
            <v>0</v>
          </cell>
          <cell r="HH167">
            <v>0</v>
          </cell>
          <cell r="HK167">
            <v>0</v>
          </cell>
          <cell r="HN167">
            <v>0</v>
          </cell>
          <cell r="HQ167">
            <v>0</v>
          </cell>
          <cell r="HT167">
            <v>0</v>
          </cell>
          <cell r="HW167">
            <v>0</v>
          </cell>
          <cell r="HZ167">
            <v>0</v>
          </cell>
          <cell r="IC167">
            <v>0</v>
          </cell>
          <cell r="IF167">
            <v>0</v>
          </cell>
        </row>
        <row r="168">
          <cell r="GP168" t="str">
            <v>Reverse Osmosis 1st Pass Pumps.  Supplied with RO Water Treatment System.</v>
          </cell>
          <cell r="GS168">
            <v>0</v>
          </cell>
          <cell r="GV168">
            <v>0</v>
          </cell>
          <cell r="GY168">
            <v>0</v>
          </cell>
          <cell r="HB168">
            <v>0</v>
          </cell>
          <cell r="HE168">
            <v>0</v>
          </cell>
          <cell r="HH168">
            <v>0</v>
          </cell>
          <cell r="HK168">
            <v>0</v>
          </cell>
          <cell r="HN168">
            <v>0</v>
          </cell>
          <cell r="HQ168">
            <v>0</v>
          </cell>
          <cell r="HT168">
            <v>0</v>
          </cell>
          <cell r="HW168">
            <v>0</v>
          </cell>
          <cell r="HZ168">
            <v>0</v>
          </cell>
          <cell r="IC168">
            <v>0</v>
          </cell>
          <cell r="IF168">
            <v>0</v>
          </cell>
        </row>
        <row r="169">
          <cell r="GP169" t="str">
            <v>1st Pass RO Membrane Bank</v>
          </cell>
          <cell r="GS169">
            <v>0</v>
          </cell>
          <cell r="GV169">
            <v>0</v>
          </cell>
          <cell r="GY169">
            <v>0</v>
          </cell>
          <cell r="HB169">
            <v>0</v>
          </cell>
          <cell r="HE169">
            <v>0</v>
          </cell>
          <cell r="HH169">
            <v>0</v>
          </cell>
          <cell r="HK169">
            <v>0</v>
          </cell>
          <cell r="HN169">
            <v>0</v>
          </cell>
          <cell r="HQ169">
            <v>0</v>
          </cell>
          <cell r="HT169">
            <v>0</v>
          </cell>
          <cell r="HW169">
            <v>0</v>
          </cell>
          <cell r="HZ169">
            <v>0</v>
          </cell>
          <cell r="IC169">
            <v>0</v>
          </cell>
          <cell r="IF169">
            <v>0</v>
          </cell>
        </row>
        <row r="170">
          <cell r="GP170" t="str">
            <v>RO 1st Pass Break Tank. Supplied with RO Water Treatment System.</v>
          </cell>
          <cell r="GS170">
            <v>0</v>
          </cell>
          <cell r="GV170">
            <v>0</v>
          </cell>
          <cell r="GY170">
            <v>0</v>
          </cell>
          <cell r="HB170">
            <v>0</v>
          </cell>
          <cell r="HE170">
            <v>0</v>
          </cell>
          <cell r="HH170">
            <v>0</v>
          </cell>
          <cell r="HK170">
            <v>0</v>
          </cell>
          <cell r="HN170">
            <v>0</v>
          </cell>
          <cell r="HQ170">
            <v>0</v>
          </cell>
          <cell r="HT170">
            <v>0</v>
          </cell>
          <cell r="HW170">
            <v>0</v>
          </cell>
          <cell r="HZ170">
            <v>0</v>
          </cell>
          <cell r="IC170">
            <v>0</v>
          </cell>
          <cell r="IF170">
            <v>0</v>
          </cell>
        </row>
        <row r="171">
          <cell r="GP171" t="str">
            <v>Reverse Osmosis 2nd Pass Pumps.  Supplied with RO Water Treatment System.</v>
          </cell>
          <cell r="GS171">
            <v>0</v>
          </cell>
          <cell r="GV171">
            <v>0</v>
          </cell>
          <cell r="GY171">
            <v>0</v>
          </cell>
          <cell r="HB171">
            <v>0</v>
          </cell>
          <cell r="HE171">
            <v>0</v>
          </cell>
          <cell r="HH171">
            <v>0</v>
          </cell>
          <cell r="HK171">
            <v>0</v>
          </cell>
          <cell r="HN171">
            <v>0</v>
          </cell>
          <cell r="HQ171">
            <v>0</v>
          </cell>
          <cell r="HT171">
            <v>0</v>
          </cell>
          <cell r="HW171">
            <v>0</v>
          </cell>
          <cell r="HZ171">
            <v>0</v>
          </cell>
          <cell r="IC171">
            <v>0</v>
          </cell>
          <cell r="IF171">
            <v>0</v>
          </cell>
        </row>
        <row r="172">
          <cell r="GP172" t="str">
            <v>2nd Pass RO Membrane Bank</v>
          </cell>
          <cell r="GS172">
            <v>0</v>
          </cell>
          <cell r="GV172">
            <v>0</v>
          </cell>
          <cell r="GY172">
            <v>0</v>
          </cell>
          <cell r="HB172">
            <v>0</v>
          </cell>
          <cell r="HE172">
            <v>0</v>
          </cell>
          <cell r="HH172">
            <v>0</v>
          </cell>
          <cell r="HK172">
            <v>0</v>
          </cell>
          <cell r="HN172">
            <v>0</v>
          </cell>
          <cell r="HQ172">
            <v>0</v>
          </cell>
          <cell r="HT172">
            <v>0</v>
          </cell>
          <cell r="HW172">
            <v>0</v>
          </cell>
          <cell r="HZ172">
            <v>0</v>
          </cell>
          <cell r="IC172">
            <v>0</v>
          </cell>
          <cell r="IF172">
            <v>0</v>
          </cell>
        </row>
        <row r="173">
          <cell r="GP173" t="str">
            <v>EDI Units. Supplied with RO Water Treatment System.</v>
          </cell>
          <cell r="GS173">
            <v>0</v>
          </cell>
          <cell r="GV173">
            <v>0</v>
          </cell>
          <cell r="GY173">
            <v>0</v>
          </cell>
          <cell r="HB173">
            <v>0</v>
          </cell>
          <cell r="HE173">
            <v>0</v>
          </cell>
          <cell r="HH173">
            <v>0</v>
          </cell>
          <cell r="HK173">
            <v>0</v>
          </cell>
          <cell r="HN173">
            <v>0</v>
          </cell>
          <cell r="HQ173">
            <v>0</v>
          </cell>
          <cell r="HT173">
            <v>0</v>
          </cell>
          <cell r="HW173">
            <v>0</v>
          </cell>
          <cell r="HZ173">
            <v>0</v>
          </cell>
          <cell r="IC173">
            <v>0</v>
          </cell>
          <cell r="IF173">
            <v>0</v>
          </cell>
        </row>
        <row r="174">
          <cell r="GP174" t="str">
            <v>Rental Demineralizer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</row>
        <row r="175">
          <cell r="GP175" t="str">
            <v xml:space="preserve">Condensate Polisher - </v>
          </cell>
          <cell r="GQ175">
            <v>0</v>
          </cell>
          <cell r="GS175">
            <v>0</v>
          </cell>
          <cell r="GT175">
            <v>0</v>
          </cell>
          <cell r="GV175">
            <v>0</v>
          </cell>
          <cell r="GW175">
            <v>0</v>
          </cell>
          <cell r="GY175">
            <v>0</v>
          </cell>
          <cell r="GZ175">
            <v>0</v>
          </cell>
          <cell r="HB175">
            <v>0</v>
          </cell>
          <cell r="HC175">
            <v>0</v>
          </cell>
          <cell r="HE175">
            <v>0</v>
          </cell>
          <cell r="HF175">
            <v>0</v>
          </cell>
          <cell r="HH175">
            <v>0</v>
          </cell>
          <cell r="HI175">
            <v>0</v>
          </cell>
          <cell r="HK175">
            <v>0</v>
          </cell>
          <cell r="HL175">
            <v>0</v>
          </cell>
          <cell r="HN175">
            <v>0</v>
          </cell>
          <cell r="HO175">
            <v>0</v>
          </cell>
          <cell r="HQ175">
            <v>0</v>
          </cell>
          <cell r="HR175">
            <v>0</v>
          </cell>
          <cell r="HT175">
            <v>0</v>
          </cell>
          <cell r="HU175">
            <v>0</v>
          </cell>
          <cell r="HW175">
            <v>0</v>
          </cell>
          <cell r="HX175">
            <v>0</v>
          </cell>
          <cell r="HZ175">
            <v>0</v>
          </cell>
          <cell r="IA175">
            <v>0</v>
          </cell>
          <cell r="IC175">
            <v>0</v>
          </cell>
          <cell r="ID175">
            <v>0</v>
          </cell>
          <cell r="IF175">
            <v>0</v>
          </cell>
        </row>
        <row r="176">
          <cell r="GP176" t="str">
            <v xml:space="preserve">Zero Liquid Discharge (ZLD) System - </v>
          </cell>
          <cell r="GQ176">
            <v>0</v>
          </cell>
          <cell r="GS176">
            <v>0</v>
          </cell>
          <cell r="GT176">
            <v>0</v>
          </cell>
          <cell r="GV176">
            <v>0</v>
          </cell>
          <cell r="GW176">
            <v>0</v>
          </cell>
          <cell r="GY176">
            <v>0</v>
          </cell>
          <cell r="GZ176">
            <v>0</v>
          </cell>
          <cell r="HB176">
            <v>0</v>
          </cell>
          <cell r="HC176">
            <v>0</v>
          </cell>
          <cell r="HE176">
            <v>0</v>
          </cell>
          <cell r="HF176">
            <v>0</v>
          </cell>
          <cell r="HH176">
            <v>0</v>
          </cell>
          <cell r="HI176">
            <v>0</v>
          </cell>
          <cell r="HK176">
            <v>0</v>
          </cell>
          <cell r="HL176">
            <v>0</v>
          </cell>
          <cell r="HN176">
            <v>0</v>
          </cell>
          <cell r="HO176">
            <v>0</v>
          </cell>
          <cell r="HQ176">
            <v>0</v>
          </cell>
          <cell r="HR176">
            <v>0</v>
          </cell>
          <cell r="HT176">
            <v>0</v>
          </cell>
          <cell r="HU176">
            <v>0</v>
          </cell>
          <cell r="HW176">
            <v>0</v>
          </cell>
          <cell r="HX176">
            <v>0</v>
          </cell>
          <cell r="HZ176">
            <v>0</v>
          </cell>
          <cell r="IA176">
            <v>0</v>
          </cell>
          <cell r="IC176">
            <v>0</v>
          </cell>
          <cell r="ID176">
            <v>0</v>
          </cell>
          <cell r="IF176">
            <v>0</v>
          </cell>
        </row>
        <row r="177">
          <cell r="GP177" t="str">
            <v>Waste Water Neutralization System</v>
          </cell>
          <cell r="GQ177">
            <v>0</v>
          </cell>
          <cell r="GS177">
            <v>0</v>
          </cell>
          <cell r="GT177">
            <v>0</v>
          </cell>
          <cell r="GV177">
            <v>0</v>
          </cell>
          <cell r="GW177">
            <v>0</v>
          </cell>
          <cell r="GY177">
            <v>0</v>
          </cell>
          <cell r="GZ177">
            <v>0</v>
          </cell>
          <cell r="HB177">
            <v>0</v>
          </cell>
          <cell r="HC177">
            <v>0</v>
          </cell>
          <cell r="HE177">
            <v>0</v>
          </cell>
          <cell r="HF177">
            <v>0</v>
          </cell>
          <cell r="HH177">
            <v>0</v>
          </cell>
          <cell r="HI177">
            <v>0</v>
          </cell>
          <cell r="HK177">
            <v>0</v>
          </cell>
          <cell r="HL177">
            <v>0</v>
          </cell>
          <cell r="HN177">
            <v>0</v>
          </cell>
          <cell r="HO177">
            <v>0</v>
          </cell>
          <cell r="HQ177">
            <v>0</v>
          </cell>
          <cell r="HR177">
            <v>0</v>
          </cell>
          <cell r="HT177">
            <v>0</v>
          </cell>
          <cell r="HU177">
            <v>0</v>
          </cell>
          <cell r="HW177">
            <v>0</v>
          </cell>
          <cell r="HX177">
            <v>0</v>
          </cell>
          <cell r="HZ177">
            <v>0</v>
          </cell>
          <cell r="IA177">
            <v>0</v>
          </cell>
          <cell r="IC177">
            <v>0</v>
          </cell>
          <cell r="ID177">
            <v>0</v>
          </cell>
          <cell r="IF177">
            <v>0</v>
          </cell>
        </row>
        <row r="178">
          <cell r="GP178" t="str">
            <v>Dewatering System</v>
          </cell>
          <cell r="GQ178">
            <v>0</v>
          </cell>
          <cell r="GS178">
            <v>0</v>
          </cell>
          <cell r="GT178">
            <v>0</v>
          </cell>
          <cell r="GV178">
            <v>0</v>
          </cell>
          <cell r="GW178">
            <v>0</v>
          </cell>
          <cell r="GY178">
            <v>0</v>
          </cell>
          <cell r="GZ178">
            <v>0</v>
          </cell>
          <cell r="HB178">
            <v>0</v>
          </cell>
          <cell r="HC178">
            <v>0</v>
          </cell>
          <cell r="HE178">
            <v>0</v>
          </cell>
          <cell r="HF178">
            <v>0</v>
          </cell>
          <cell r="HH178">
            <v>0</v>
          </cell>
          <cell r="HI178">
            <v>0</v>
          </cell>
          <cell r="HK178">
            <v>0</v>
          </cell>
          <cell r="HL178">
            <v>0</v>
          </cell>
          <cell r="HN178">
            <v>0</v>
          </cell>
          <cell r="HO178">
            <v>0</v>
          </cell>
          <cell r="HQ178">
            <v>0</v>
          </cell>
          <cell r="HR178">
            <v>0</v>
          </cell>
          <cell r="HT178">
            <v>0</v>
          </cell>
          <cell r="HU178">
            <v>0</v>
          </cell>
          <cell r="HW178">
            <v>0</v>
          </cell>
          <cell r="HX178">
            <v>0</v>
          </cell>
          <cell r="HZ178">
            <v>0</v>
          </cell>
          <cell r="IA178">
            <v>0</v>
          </cell>
          <cell r="IC178">
            <v>0</v>
          </cell>
          <cell r="ID178">
            <v>0</v>
          </cell>
          <cell r="IF178">
            <v>0</v>
          </cell>
        </row>
        <row r="179">
          <cell r="GP179" t="str">
            <v>Sodium Bisulfite System (Dechlorination)</v>
          </cell>
          <cell r="GQ179">
            <v>0</v>
          </cell>
          <cell r="GS179">
            <v>0</v>
          </cell>
          <cell r="GT179">
            <v>0</v>
          </cell>
          <cell r="GV179">
            <v>0</v>
          </cell>
          <cell r="GW179">
            <v>0</v>
          </cell>
          <cell r="GY179">
            <v>0</v>
          </cell>
          <cell r="GZ179">
            <v>0</v>
          </cell>
          <cell r="HB179">
            <v>0</v>
          </cell>
          <cell r="HC179">
            <v>0</v>
          </cell>
          <cell r="HE179">
            <v>0</v>
          </cell>
          <cell r="HF179">
            <v>0</v>
          </cell>
          <cell r="HH179">
            <v>0</v>
          </cell>
          <cell r="HI179">
            <v>0</v>
          </cell>
          <cell r="HK179">
            <v>0</v>
          </cell>
          <cell r="HL179">
            <v>0</v>
          </cell>
          <cell r="HN179">
            <v>0</v>
          </cell>
          <cell r="HO179">
            <v>0</v>
          </cell>
          <cell r="HQ179">
            <v>0</v>
          </cell>
          <cell r="HR179">
            <v>0</v>
          </cell>
          <cell r="HT179">
            <v>0</v>
          </cell>
          <cell r="HU179">
            <v>0</v>
          </cell>
          <cell r="HW179">
            <v>0</v>
          </cell>
          <cell r="HX179">
            <v>0</v>
          </cell>
          <cell r="HZ179">
            <v>0</v>
          </cell>
          <cell r="IA179">
            <v>0</v>
          </cell>
          <cell r="IC179">
            <v>0</v>
          </cell>
          <cell r="ID179">
            <v>0</v>
          </cell>
          <cell r="IF179">
            <v>0</v>
          </cell>
        </row>
        <row r="180">
          <cell r="GP180" t="str">
            <v>Ammonia Feed Skid, HRSG Treatment</v>
          </cell>
          <cell r="GQ180">
            <v>0</v>
          </cell>
          <cell r="GS180">
            <v>0</v>
          </cell>
          <cell r="GT180">
            <v>0</v>
          </cell>
          <cell r="GV180">
            <v>0</v>
          </cell>
          <cell r="GW180">
            <v>0</v>
          </cell>
          <cell r="GY180">
            <v>0</v>
          </cell>
          <cell r="GZ180">
            <v>0</v>
          </cell>
          <cell r="HB180">
            <v>0</v>
          </cell>
          <cell r="HC180">
            <v>0</v>
          </cell>
          <cell r="HE180">
            <v>0</v>
          </cell>
          <cell r="HF180">
            <v>0</v>
          </cell>
          <cell r="HH180">
            <v>0</v>
          </cell>
          <cell r="HI180">
            <v>0</v>
          </cell>
          <cell r="HK180">
            <v>0</v>
          </cell>
          <cell r="HL180">
            <v>0</v>
          </cell>
          <cell r="HN180">
            <v>0</v>
          </cell>
          <cell r="HO180">
            <v>0</v>
          </cell>
          <cell r="HQ180">
            <v>0</v>
          </cell>
          <cell r="HR180">
            <v>0</v>
          </cell>
          <cell r="HT180">
            <v>0</v>
          </cell>
          <cell r="HU180">
            <v>0</v>
          </cell>
          <cell r="HW180">
            <v>0</v>
          </cell>
          <cell r="HX180">
            <v>0</v>
          </cell>
          <cell r="HZ180">
            <v>0</v>
          </cell>
          <cell r="IA180">
            <v>0</v>
          </cell>
          <cell r="IC180">
            <v>0</v>
          </cell>
          <cell r="ID180">
            <v>0</v>
          </cell>
          <cell r="IF180">
            <v>0</v>
          </cell>
        </row>
        <row r="181">
          <cell r="GP181" t="str">
            <v>Phosphate Feed Skid, HRSG Treatment</v>
          </cell>
          <cell r="GQ181">
            <v>0</v>
          </cell>
          <cell r="GS181">
            <v>0</v>
          </cell>
          <cell r="GT181">
            <v>0</v>
          </cell>
          <cell r="GV181">
            <v>0</v>
          </cell>
          <cell r="GW181">
            <v>0</v>
          </cell>
          <cell r="GY181">
            <v>0</v>
          </cell>
          <cell r="GZ181">
            <v>0</v>
          </cell>
          <cell r="HB181">
            <v>0</v>
          </cell>
          <cell r="HC181">
            <v>0</v>
          </cell>
          <cell r="HE181">
            <v>0</v>
          </cell>
          <cell r="HF181">
            <v>0</v>
          </cell>
          <cell r="HH181">
            <v>0</v>
          </cell>
          <cell r="HI181">
            <v>0</v>
          </cell>
          <cell r="HK181">
            <v>0</v>
          </cell>
          <cell r="HL181">
            <v>0</v>
          </cell>
          <cell r="HN181">
            <v>0</v>
          </cell>
          <cell r="HO181">
            <v>0</v>
          </cell>
          <cell r="HQ181">
            <v>0</v>
          </cell>
          <cell r="HR181">
            <v>0</v>
          </cell>
          <cell r="HT181">
            <v>0</v>
          </cell>
          <cell r="HU181">
            <v>0</v>
          </cell>
          <cell r="HW181">
            <v>0</v>
          </cell>
          <cell r="HX181">
            <v>0</v>
          </cell>
          <cell r="HZ181">
            <v>0</v>
          </cell>
          <cell r="IA181">
            <v>0</v>
          </cell>
          <cell r="IC181">
            <v>0</v>
          </cell>
          <cell r="ID181">
            <v>0</v>
          </cell>
          <cell r="IF181">
            <v>0</v>
          </cell>
        </row>
        <row r="182">
          <cell r="GP182" t="str">
            <v>Acid Feed Skid, Circulating Water Treatment</v>
          </cell>
          <cell r="GQ182">
            <v>0</v>
          </cell>
          <cell r="GS182">
            <v>0</v>
          </cell>
          <cell r="GT182">
            <v>0</v>
          </cell>
          <cell r="GV182">
            <v>0</v>
          </cell>
          <cell r="GW182">
            <v>0</v>
          </cell>
          <cell r="GY182">
            <v>0</v>
          </cell>
          <cell r="GZ182">
            <v>0</v>
          </cell>
          <cell r="HB182">
            <v>0</v>
          </cell>
          <cell r="HC182">
            <v>0</v>
          </cell>
          <cell r="HE182">
            <v>0</v>
          </cell>
          <cell r="HF182">
            <v>0</v>
          </cell>
          <cell r="HH182">
            <v>0</v>
          </cell>
          <cell r="HI182">
            <v>0</v>
          </cell>
          <cell r="HK182">
            <v>0</v>
          </cell>
          <cell r="HL182">
            <v>0</v>
          </cell>
          <cell r="HN182">
            <v>0</v>
          </cell>
          <cell r="HO182">
            <v>0</v>
          </cell>
          <cell r="HQ182">
            <v>0</v>
          </cell>
          <cell r="HR182">
            <v>0</v>
          </cell>
          <cell r="HT182">
            <v>0</v>
          </cell>
          <cell r="HU182">
            <v>0</v>
          </cell>
          <cell r="HW182">
            <v>0</v>
          </cell>
          <cell r="HX182">
            <v>0</v>
          </cell>
          <cell r="HZ182">
            <v>0</v>
          </cell>
          <cell r="IA182">
            <v>0</v>
          </cell>
          <cell r="IC182">
            <v>0</v>
          </cell>
          <cell r="ID182">
            <v>0</v>
          </cell>
          <cell r="IF182">
            <v>0</v>
          </cell>
        </row>
        <row r="183">
          <cell r="GP183" t="str">
            <v>Sodium Hypochlorite Injection Skid, Circulating Water Treatment</v>
          </cell>
          <cell r="GQ183">
            <v>0</v>
          </cell>
          <cell r="GS183">
            <v>0</v>
          </cell>
          <cell r="GT183">
            <v>0</v>
          </cell>
          <cell r="GV183">
            <v>0</v>
          </cell>
          <cell r="GW183">
            <v>0</v>
          </cell>
          <cell r="GY183">
            <v>0</v>
          </cell>
          <cell r="GZ183">
            <v>0</v>
          </cell>
          <cell r="HB183">
            <v>0</v>
          </cell>
          <cell r="HC183">
            <v>0</v>
          </cell>
          <cell r="HE183">
            <v>0</v>
          </cell>
          <cell r="HF183">
            <v>0</v>
          </cell>
          <cell r="HH183">
            <v>0</v>
          </cell>
          <cell r="HI183">
            <v>0</v>
          </cell>
          <cell r="HK183">
            <v>0</v>
          </cell>
          <cell r="HL183">
            <v>0</v>
          </cell>
          <cell r="HN183">
            <v>0</v>
          </cell>
          <cell r="HO183">
            <v>0</v>
          </cell>
          <cell r="HQ183">
            <v>0</v>
          </cell>
          <cell r="HR183">
            <v>0</v>
          </cell>
          <cell r="HT183">
            <v>0</v>
          </cell>
          <cell r="HU183">
            <v>0</v>
          </cell>
          <cell r="HW183">
            <v>0</v>
          </cell>
          <cell r="HX183">
            <v>0</v>
          </cell>
          <cell r="HZ183">
            <v>0</v>
          </cell>
          <cell r="IA183">
            <v>0</v>
          </cell>
          <cell r="IC183">
            <v>0</v>
          </cell>
          <cell r="ID183">
            <v>0</v>
          </cell>
          <cell r="IF183">
            <v>0</v>
          </cell>
        </row>
        <row r="184">
          <cell r="GP184" t="str">
            <v>Sodium Hypochlorite Tank, Circulating Water Treatment</v>
          </cell>
          <cell r="GQ184">
            <v>0</v>
          </cell>
          <cell r="GS184">
            <v>0</v>
          </cell>
          <cell r="GT184">
            <v>0</v>
          </cell>
          <cell r="GV184">
            <v>0</v>
          </cell>
          <cell r="GW184">
            <v>0</v>
          </cell>
          <cell r="GY184">
            <v>0</v>
          </cell>
          <cell r="GZ184">
            <v>0</v>
          </cell>
          <cell r="HB184">
            <v>0</v>
          </cell>
          <cell r="HC184">
            <v>0</v>
          </cell>
          <cell r="HE184">
            <v>0</v>
          </cell>
          <cell r="HF184">
            <v>0</v>
          </cell>
          <cell r="HH184">
            <v>0</v>
          </cell>
          <cell r="HI184">
            <v>0</v>
          </cell>
          <cell r="HK184">
            <v>0</v>
          </cell>
          <cell r="HL184">
            <v>0</v>
          </cell>
          <cell r="HN184">
            <v>0</v>
          </cell>
          <cell r="HO184">
            <v>0</v>
          </cell>
          <cell r="HQ184">
            <v>0</v>
          </cell>
          <cell r="HR184">
            <v>0</v>
          </cell>
          <cell r="HT184">
            <v>0</v>
          </cell>
          <cell r="HU184">
            <v>0</v>
          </cell>
          <cell r="HW184">
            <v>0</v>
          </cell>
          <cell r="HX184">
            <v>0</v>
          </cell>
          <cell r="HZ184">
            <v>0</v>
          </cell>
          <cell r="IA184">
            <v>0</v>
          </cell>
          <cell r="IC184">
            <v>0</v>
          </cell>
          <cell r="ID184">
            <v>0</v>
          </cell>
          <cell r="IF184">
            <v>0</v>
          </cell>
        </row>
        <row r="185">
          <cell r="GP185" t="str">
            <v>Sulfuric Acid Storage Tank, Circulating Water Treatment</v>
          </cell>
          <cell r="GQ185">
            <v>0</v>
          </cell>
          <cell r="GS185">
            <v>0</v>
          </cell>
          <cell r="GT185">
            <v>0</v>
          </cell>
          <cell r="GV185">
            <v>0</v>
          </cell>
          <cell r="GW185">
            <v>0</v>
          </cell>
          <cell r="GY185">
            <v>0</v>
          </cell>
          <cell r="GZ185">
            <v>0</v>
          </cell>
          <cell r="HB185">
            <v>0</v>
          </cell>
          <cell r="HC185">
            <v>0</v>
          </cell>
          <cell r="HE185">
            <v>0</v>
          </cell>
          <cell r="HF185">
            <v>0</v>
          </cell>
          <cell r="HH185">
            <v>0</v>
          </cell>
          <cell r="HI185">
            <v>0</v>
          </cell>
          <cell r="HK185">
            <v>0</v>
          </cell>
          <cell r="HL185">
            <v>0</v>
          </cell>
          <cell r="HN185">
            <v>0</v>
          </cell>
          <cell r="HO185">
            <v>0</v>
          </cell>
          <cell r="HQ185">
            <v>0</v>
          </cell>
          <cell r="HR185">
            <v>0</v>
          </cell>
          <cell r="HT185">
            <v>0</v>
          </cell>
          <cell r="HU185">
            <v>0</v>
          </cell>
          <cell r="HW185">
            <v>0</v>
          </cell>
          <cell r="HX185">
            <v>0</v>
          </cell>
          <cell r="HZ185">
            <v>0</v>
          </cell>
          <cell r="IA185">
            <v>0</v>
          </cell>
          <cell r="IC185">
            <v>0</v>
          </cell>
          <cell r="ID185">
            <v>0</v>
          </cell>
          <cell r="IF185">
            <v>0</v>
          </cell>
        </row>
        <row r="186">
          <cell r="GP186" t="str">
            <v>Antifoulant/Corrosion Inhibitor Skid, Circulating Water Treatment</v>
          </cell>
          <cell r="GQ186">
            <v>0</v>
          </cell>
          <cell r="GS186">
            <v>0</v>
          </cell>
          <cell r="GT186">
            <v>0</v>
          </cell>
          <cell r="GV186">
            <v>0</v>
          </cell>
          <cell r="GW186">
            <v>0</v>
          </cell>
          <cell r="GY186">
            <v>0</v>
          </cell>
          <cell r="GZ186">
            <v>0</v>
          </cell>
          <cell r="HB186">
            <v>0</v>
          </cell>
          <cell r="HC186">
            <v>0</v>
          </cell>
          <cell r="HE186">
            <v>0</v>
          </cell>
          <cell r="HF186">
            <v>0</v>
          </cell>
          <cell r="HH186">
            <v>0</v>
          </cell>
          <cell r="HI186">
            <v>0</v>
          </cell>
          <cell r="HK186">
            <v>0</v>
          </cell>
          <cell r="HL186">
            <v>0</v>
          </cell>
          <cell r="HN186">
            <v>0</v>
          </cell>
          <cell r="HO186">
            <v>0</v>
          </cell>
          <cell r="HQ186">
            <v>0</v>
          </cell>
          <cell r="HR186">
            <v>0</v>
          </cell>
          <cell r="HT186">
            <v>0</v>
          </cell>
          <cell r="HU186">
            <v>0</v>
          </cell>
          <cell r="HW186">
            <v>0</v>
          </cell>
          <cell r="HX186">
            <v>0</v>
          </cell>
          <cell r="HZ186">
            <v>0</v>
          </cell>
          <cell r="IA186">
            <v>0</v>
          </cell>
          <cell r="IC186">
            <v>0</v>
          </cell>
          <cell r="ID186">
            <v>0</v>
          </cell>
          <cell r="IF186">
            <v>0</v>
          </cell>
        </row>
        <row r="187">
          <cell r="GP187" t="str">
            <v>Mixing Trough, Circulating Water Treatment</v>
          </cell>
          <cell r="GQ187">
            <v>0</v>
          </cell>
          <cell r="GS187">
            <v>0</v>
          </cell>
          <cell r="GT187">
            <v>0</v>
          </cell>
          <cell r="GV187">
            <v>0</v>
          </cell>
          <cell r="GW187">
            <v>0</v>
          </cell>
          <cell r="GY187">
            <v>0</v>
          </cell>
          <cell r="GZ187">
            <v>0</v>
          </cell>
          <cell r="HB187">
            <v>0</v>
          </cell>
          <cell r="HC187">
            <v>0</v>
          </cell>
          <cell r="HE187">
            <v>0</v>
          </cell>
          <cell r="HF187">
            <v>0</v>
          </cell>
          <cell r="HH187">
            <v>0</v>
          </cell>
          <cell r="HI187">
            <v>0</v>
          </cell>
          <cell r="HK187">
            <v>0</v>
          </cell>
          <cell r="HL187">
            <v>0</v>
          </cell>
          <cell r="HN187">
            <v>0</v>
          </cell>
          <cell r="HO187">
            <v>0</v>
          </cell>
          <cell r="HQ187">
            <v>0</v>
          </cell>
          <cell r="HR187">
            <v>0</v>
          </cell>
          <cell r="HT187">
            <v>0</v>
          </cell>
          <cell r="HU187">
            <v>0</v>
          </cell>
          <cell r="HW187">
            <v>0</v>
          </cell>
          <cell r="HX187">
            <v>0</v>
          </cell>
          <cell r="HZ187">
            <v>0</v>
          </cell>
          <cell r="IA187">
            <v>0</v>
          </cell>
          <cell r="IC187">
            <v>0</v>
          </cell>
          <cell r="ID187">
            <v>0</v>
          </cell>
          <cell r="IF187">
            <v>0</v>
          </cell>
        </row>
        <row r="188">
          <cell r="GP188" t="str">
            <v>Corrosion Inhibitor Pot Feeder, Closed-Cooling Water Treatment</v>
          </cell>
          <cell r="GQ188">
            <v>0</v>
          </cell>
          <cell r="GS188">
            <v>0</v>
          </cell>
          <cell r="GT188">
            <v>0</v>
          </cell>
          <cell r="GV188">
            <v>0</v>
          </cell>
          <cell r="GW188">
            <v>0</v>
          </cell>
          <cell r="GY188">
            <v>0</v>
          </cell>
          <cell r="GZ188">
            <v>0</v>
          </cell>
          <cell r="HB188">
            <v>0</v>
          </cell>
          <cell r="HC188">
            <v>0</v>
          </cell>
          <cell r="HE188">
            <v>0</v>
          </cell>
          <cell r="HF188">
            <v>0</v>
          </cell>
          <cell r="HH188">
            <v>0</v>
          </cell>
          <cell r="HI188">
            <v>0</v>
          </cell>
          <cell r="HK188">
            <v>0</v>
          </cell>
          <cell r="HL188">
            <v>0</v>
          </cell>
          <cell r="HN188">
            <v>0</v>
          </cell>
          <cell r="HO188">
            <v>0</v>
          </cell>
          <cell r="HQ188">
            <v>0</v>
          </cell>
          <cell r="HR188">
            <v>0</v>
          </cell>
          <cell r="HT188">
            <v>0</v>
          </cell>
          <cell r="HU188">
            <v>0</v>
          </cell>
          <cell r="HW188">
            <v>0</v>
          </cell>
          <cell r="HX188">
            <v>0</v>
          </cell>
          <cell r="HZ188">
            <v>0</v>
          </cell>
          <cell r="IA188">
            <v>0</v>
          </cell>
          <cell r="IC188">
            <v>0</v>
          </cell>
          <cell r="ID188">
            <v>0</v>
          </cell>
          <cell r="IF188">
            <v>0</v>
          </cell>
        </row>
        <row r="189">
          <cell r="GP189" t="str">
            <v>Chemical Injection Skid, Auxiliary Boiler</v>
          </cell>
          <cell r="GQ189">
            <v>0</v>
          </cell>
          <cell r="GS189">
            <v>0</v>
          </cell>
          <cell r="GT189">
            <v>0</v>
          </cell>
          <cell r="GV189">
            <v>0</v>
          </cell>
          <cell r="GW189">
            <v>0</v>
          </cell>
          <cell r="GY189">
            <v>0</v>
          </cell>
          <cell r="GZ189">
            <v>0</v>
          </cell>
          <cell r="HB189">
            <v>0</v>
          </cell>
          <cell r="HC189">
            <v>0</v>
          </cell>
          <cell r="HE189">
            <v>0</v>
          </cell>
          <cell r="HF189">
            <v>0</v>
          </cell>
          <cell r="HH189">
            <v>0</v>
          </cell>
          <cell r="HI189">
            <v>0</v>
          </cell>
          <cell r="HK189">
            <v>0</v>
          </cell>
          <cell r="HL189">
            <v>0</v>
          </cell>
          <cell r="HN189">
            <v>0</v>
          </cell>
          <cell r="HO189">
            <v>0</v>
          </cell>
          <cell r="HQ189">
            <v>0</v>
          </cell>
          <cell r="HR189">
            <v>0</v>
          </cell>
          <cell r="HT189">
            <v>0</v>
          </cell>
          <cell r="HU189">
            <v>0</v>
          </cell>
          <cell r="HW189">
            <v>0</v>
          </cell>
          <cell r="HX189">
            <v>0</v>
          </cell>
          <cell r="HZ189">
            <v>0</v>
          </cell>
          <cell r="IA189">
            <v>0</v>
          </cell>
          <cell r="IC189">
            <v>0</v>
          </cell>
          <cell r="ID189">
            <v>0</v>
          </cell>
          <cell r="IF189">
            <v>0</v>
          </cell>
        </row>
        <row r="190">
          <cell r="GP190" t="str">
            <v>GTG Water Wash Drain Tank</v>
          </cell>
          <cell r="GQ190">
            <v>100</v>
          </cell>
          <cell r="GS190">
            <v>100</v>
          </cell>
          <cell r="GT190">
            <v>100</v>
          </cell>
          <cell r="GV190">
            <v>100</v>
          </cell>
          <cell r="GW190">
            <v>100</v>
          </cell>
          <cell r="GY190">
            <v>100</v>
          </cell>
          <cell r="GZ190">
            <v>100</v>
          </cell>
          <cell r="HB190">
            <v>100</v>
          </cell>
          <cell r="HC190">
            <v>100</v>
          </cell>
          <cell r="HE190">
            <v>100</v>
          </cell>
          <cell r="HF190">
            <v>100</v>
          </cell>
          <cell r="HH190">
            <v>100</v>
          </cell>
          <cell r="HI190">
            <v>100</v>
          </cell>
          <cell r="HK190">
            <v>100</v>
          </cell>
          <cell r="HL190">
            <v>100</v>
          </cell>
          <cell r="HN190">
            <v>100</v>
          </cell>
          <cell r="HO190">
            <v>100</v>
          </cell>
          <cell r="HQ190">
            <v>100</v>
          </cell>
          <cell r="HR190">
            <v>100</v>
          </cell>
          <cell r="HT190">
            <v>100</v>
          </cell>
          <cell r="HU190">
            <v>100</v>
          </cell>
          <cell r="HW190">
            <v>100</v>
          </cell>
          <cell r="HX190">
            <v>100</v>
          </cell>
          <cell r="HZ190">
            <v>100</v>
          </cell>
          <cell r="IA190">
            <v>100</v>
          </cell>
          <cell r="IC190">
            <v>100</v>
          </cell>
          <cell r="ID190">
            <v>100</v>
          </cell>
          <cell r="IF190">
            <v>100</v>
          </cell>
        </row>
        <row r="191">
          <cell r="GP191" t="str">
            <v>HRSG Waste Water Sump</v>
          </cell>
          <cell r="GQ191">
            <v>0</v>
          </cell>
          <cell r="GS191">
            <v>0</v>
          </cell>
          <cell r="GT191">
            <v>0</v>
          </cell>
          <cell r="GV191">
            <v>0</v>
          </cell>
          <cell r="GW191">
            <v>0</v>
          </cell>
          <cell r="GY191">
            <v>0</v>
          </cell>
          <cell r="GZ191">
            <v>0</v>
          </cell>
          <cell r="HB191">
            <v>0</v>
          </cell>
          <cell r="HC191">
            <v>0</v>
          </cell>
          <cell r="HE191">
            <v>0</v>
          </cell>
          <cell r="HF191">
            <v>0</v>
          </cell>
          <cell r="HH191">
            <v>0</v>
          </cell>
          <cell r="HI191">
            <v>0</v>
          </cell>
          <cell r="HK191">
            <v>0</v>
          </cell>
          <cell r="HL191">
            <v>0</v>
          </cell>
          <cell r="HN191">
            <v>0</v>
          </cell>
          <cell r="HO191">
            <v>0</v>
          </cell>
          <cell r="HQ191">
            <v>0</v>
          </cell>
          <cell r="HR191">
            <v>0</v>
          </cell>
          <cell r="HT191">
            <v>0</v>
          </cell>
          <cell r="HU191">
            <v>0</v>
          </cell>
          <cell r="HW191">
            <v>0</v>
          </cell>
          <cell r="HX191">
            <v>0</v>
          </cell>
          <cell r="HZ191">
            <v>0</v>
          </cell>
          <cell r="IA191">
            <v>0</v>
          </cell>
          <cell r="IC191">
            <v>0</v>
          </cell>
          <cell r="ID191">
            <v>0</v>
          </cell>
          <cell r="IF191">
            <v>0</v>
          </cell>
        </row>
        <row r="192">
          <cell r="GP192" t="str">
            <v>HRSG Waste Water Sump Pump</v>
          </cell>
          <cell r="GQ192">
            <v>0</v>
          </cell>
          <cell r="GS192">
            <v>0</v>
          </cell>
          <cell r="GT192">
            <v>0</v>
          </cell>
          <cell r="GV192">
            <v>0</v>
          </cell>
          <cell r="GW192">
            <v>0</v>
          </cell>
          <cell r="GY192">
            <v>0</v>
          </cell>
          <cell r="GZ192">
            <v>0</v>
          </cell>
          <cell r="HB192">
            <v>0</v>
          </cell>
          <cell r="HC192">
            <v>0</v>
          </cell>
          <cell r="HE192">
            <v>0</v>
          </cell>
          <cell r="HF192">
            <v>0</v>
          </cell>
          <cell r="HH192">
            <v>0</v>
          </cell>
          <cell r="HI192">
            <v>0</v>
          </cell>
          <cell r="HK192">
            <v>0</v>
          </cell>
          <cell r="HL192">
            <v>0</v>
          </cell>
          <cell r="HN192">
            <v>0</v>
          </cell>
          <cell r="HO192">
            <v>0</v>
          </cell>
          <cell r="HQ192">
            <v>0</v>
          </cell>
          <cell r="HR192">
            <v>0</v>
          </cell>
          <cell r="HT192">
            <v>0</v>
          </cell>
          <cell r="HU192">
            <v>0</v>
          </cell>
          <cell r="HW192">
            <v>0</v>
          </cell>
          <cell r="HX192">
            <v>0</v>
          </cell>
          <cell r="HZ192">
            <v>0</v>
          </cell>
          <cell r="IA192">
            <v>0</v>
          </cell>
          <cell r="IC192">
            <v>0</v>
          </cell>
          <cell r="ID192">
            <v>0</v>
          </cell>
          <cell r="IF192">
            <v>0</v>
          </cell>
        </row>
        <row r="193">
          <cell r="GP193" t="str">
            <v>HRSG Chem Feed Area Waste Water Sump</v>
          </cell>
          <cell r="GQ193">
            <v>0</v>
          </cell>
          <cell r="GS193">
            <v>0</v>
          </cell>
          <cell r="GT193">
            <v>0</v>
          </cell>
          <cell r="GV193">
            <v>0</v>
          </cell>
          <cell r="GW193">
            <v>0</v>
          </cell>
          <cell r="GY193">
            <v>0</v>
          </cell>
          <cell r="GZ193">
            <v>0</v>
          </cell>
          <cell r="HB193">
            <v>0</v>
          </cell>
          <cell r="HC193">
            <v>0</v>
          </cell>
          <cell r="HE193">
            <v>0</v>
          </cell>
          <cell r="HF193">
            <v>0</v>
          </cell>
          <cell r="HH193">
            <v>0</v>
          </cell>
          <cell r="HI193">
            <v>0</v>
          </cell>
          <cell r="HK193">
            <v>0</v>
          </cell>
          <cell r="HL193">
            <v>0</v>
          </cell>
          <cell r="HN193">
            <v>0</v>
          </cell>
          <cell r="HO193">
            <v>0</v>
          </cell>
          <cell r="HQ193">
            <v>0</v>
          </cell>
          <cell r="HR193">
            <v>0</v>
          </cell>
          <cell r="HT193">
            <v>0</v>
          </cell>
          <cell r="HU193">
            <v>0</v>
          </cell>
          <cell r="HW193">
            <v>0</v>
          </cell>
          <cell r="HX193">
            <v>0</v>
          </cell>
          <cell r="HZ193">
            <v>0</v>
          </cell>
          <cell r="IA193">
            <v>0</v>
          </cell>
          <cell r="IC193">
            <v>0</v>
          </cell>
          <cell r="ID193">
            <v>0</v>
          </cell>
          <cell r="IF193">
            <v>0</v>
          </cell>
        </row>
        <row r="194">
          <cell r="GP194" t="str">
            <v>HRSG Chemical Feed Sump Pumps</v>
          </cell>
          <cell r="GQ194">
            <v>0</v>
          </cell>
          <cell r="GS194">
            <v>0</v>
          </cell>
          <cell r="GT194">
            <v>0</v>
          </cell>
          <cell r="GV194">
            <v>0</v>
          </cell>
          <cell r="GW194">
            <v>0</v>
          </cell>
          <cell r="GY194">
            <v>0</v>
          </cell>
          <cell r="GZ194">
            <v>0</v>
          </cell>
          <cell r="HB194">
            <v>0</v>
          </cell>
          <cell r="HC194">
            <v>0</v>
          </cell>
          <cell r="HE194">
            <v>0</v>
          </cell>
          <cell r="HF194">
            <v>0</v>
          </cell>
          <cell r="HH194">
            <v>0</v>
          </cell>
          <cell r="HI194">
            <v>0</v>
          </cell>
          <cell r="HK194">
            <v>0</v>
          </cell>
          <cell r="HL194">
            <v>0</v>
          </cell>
          <cell r="HN194">
            <v>0</v>
          </cell>
          <cell r="HO194">
            <v>0</v>
          </cell>
          <cell r="HQ194">
            <v>0</v>
          </cell>
          <cell r="HR194">
            <v>0</v>
          </cell>
          <cell r="HT194">
            <v>0</v>
          </cell>
          <cell r="HU194">
            <v>0</v>
          </cell>
          <cell r="HW194">
            <v>0</v>
          </cell>
          <cell r="HX194">
            <v>0</v>
          </cell>
          <cell r="HZ194">
            <v>0</v>
          </cell>
          <cell r="IA194">
            <v>0</v>
          </cell>
          <cell r="IC194">
            <v>0</v>
          </cell>
          <cell r="ID194">
            <v>0</v>
          </cell>
          <cell r="IF194">
            <v>0</v>
          </cell>
        </row>
        <row r="195">
          <cell r="GP195" t="str">
            <v>Cooling Tower Chem Feed Waste Water Sump</v>
          </cell>
          <cell r="GQ195">
            <v>0</v>
          </cell>
          <cell r="GS195">
            <v>0</v>
          </cell>
          <cell r="GT195">
            <v>0</v>
          </cell>
          <cell r="GV195">
            <v>0</v>
          </cell>
          <cell r="GW195">
            <v>0</v>
          </cell>
          <cell r="GY195">
            <v>0</v>
          </cell>
          <cell r="GZ195">
            <v>0</v>
          </cell>
          <cell r="HB195">
            <v>0</v>
          </cell>
          <cell r="HC195">
            <v>0</v>
          </cell>
          <cell r="HE195">
            <v>0</v>
          </cell>
          <cell r="HF195">
            <v>0</v>
          </cell>
          <cell r="HH195">
            <v>0</v>
          </cell>
          <cell r="HI195">
            <v>0</v>
          </cell>
          <cell r="HK195">
            <v>0</v>
          </cell>
          <cell r="HL195">
            <v>0</v>
          </cell>
          <cell r="HN195">
            <v>0</v>
          </cell>
          <cell r="HO195">
            <v>0</v>
          </cell>
          <cell r="HQ195">
            <v>0</v>
          </cell>
          <cell r="HR195">
            <v>0</v>
          </cell>
          <cell r="HT195">
            <v>0</v>
          </cell>
          <cell r="HU195">
            <v>0</v>
          </cell>
          <cell r="HW195">
            <v>0</v>
          </cell>
          <cell r="HX195">
            <v>0</v>
          </cell>
          <cell r="HZ195">
            <v>0</v>
          </cell>
          <cell r="IA195">
            <v>0</v>
          </cell>
          <cell r="IC195">
            <v>0</v>
          </cell>
          <cell r="ID195">
            <v>0</v>
          </cell>
          <cell r="IF195">
            <v>0</v>
          </cell>
        </row>
        <row r="196">
          <cell r="GP196" t="str">
            <v>Cooling Tower Chemical Feed Sump Pumps</v>
          </cell>
          <cell r="GQ196">
            <v>0</v>
          </cell>
          <cell r="GS196">
            <v>0</v>
          </cell>
          <cell r="GT196">
            <v>0</v>
          </cell>
          <cell r="GV196">
            <v>0</v>
          </cell>
          <cell r="GW196">
            <v>0</v>
          </cell>
          <cell r="GY196">
            <v>0</v>
          </cell>
          <cell r="GZ196">
            <v>0</v>
          </cell>
          <cell r="HB196">
            <v>0</v>
          </cell>
          <cell r="HC196">
            <v>0</v>
          </cell>
          <cell r="HE196">
            <v>0</v>
          </cell>
          <cell r="HF196">
            <v>0</v>
          </cell>
          <cell r="HH196">
            <v>0</v>
          </cell>
          <cell r="HI196">
            <v>0</v>
          </cell>
          <cell r="HK196">
            <v>0</v>
          </cell>
          <cell r="HL196">
            <v>0</v>
          </cell>
          <cell r="HN196">
            <v>0</v>
          </cell>
          <cell r="HO196">
            <v>0</v>
          </cell>
          <cell r="HQ196">
            <v>0</v>
          </cell>
          <cell r="HR196">
            <v>0</v>
          </cell>
          <cell r="HT196">
            <v>0</v>
          </cell>
          <cell r="HU196">
            <v>0</v>
          </cell>
          <cell r="HW196">
            <v>0</v>
          </cell>
          <cell r="HX196">
            <v>0</v>
          </cell>
          <cell r="HZ196">
            <v>0</v>
          </cell>
          <cell r="IA196">
            <v>0</v>
          </cell>
          <cell r="IC196">
            <v>0</v>
          </cell>
          <cell r="ID196">
            <v>0</v>
          </cell>
          <cell r="IF196">
            <v>0</v>
          </cell>
        </row>
        <row r="197">
          <cell r="GP197" t="str">
            <v>R/O Enclosure Waste Water Sump</v>
          </cell>
          <cell r="GS197">
            <v>0</v>
          </cell>
          <cell r="GV197">
            <v>0</v>
          </cell>
          <cell r="GY197">
            <v>0</v>
          </cell>
          <cell r="HB197">
            <v>0</v>
          </cell>
          <cell r="HE197">
            <v>0</v>
          </cell>
          <cell r="HH197">
            <v>0</v>
          </cell>
          <cell r="HK197">
            <v>0</v>
          </cell>
          <cell r="HN197">
            <v>0</v>
          </cell>
          <cell r="HQ197">
            <v>0</v>
          </cell>
          <cell r="HT197">
            <v>0</v>
          </cell>
          <cell r="HW197">
            <v>0</v>
          </cell>
          <cell r="HZ197">
            <v>0</v>
          </cell>
          <cell r="IC197">
            <v>0</v>
          </cell>
          <cell r="IF197">
            <v>0</v>
          </cell>
        </row>
        <row r="198">
          <cell r="GP198" t="str">
            <v>R/O Sump Pumps</v>
          </cell>
          <cell r="GS198">
            <v>0</v>
          </cell>
          <cell r="GV198">
            <v>0</v>
          </cell>
          <cell r="GY198">
            <v>0</v>
          </cell>
          <cell r="HB198">
            <v>0</v>
          </cell>
          <cell r="HE198">
            <v>0</v>
          </cell>
          <cell r="HH198">
            <v>0</v>
          </cell>
          <cell r="HK198">
            <v>0</v>
          </cell>
          <cell r="HN198">
            <v>0</v>
          </cell>
          <cell r="HQ198">
            <v>0</v>
          </cell>
          <cell r="HT198">
            <v>0</v>
          </cell>
          <cell r="HW198">
            <v>0</v>
          </cell>
          <cell r="HZ198">
            <v>0</v>
          </cell>
          <cell r="IC198">
            <v>0</v>
          </cell>
          <cell r="IF198">
            <v>0</v>
          </cell>
        </row>
        <row r="199">
          <cell r="GP199" t="str">
            <v>ZLDS Recovery Waste Water Sump</v>
          </cell>
          <cell r="GQ199">
            <v>0</v>
          </cell>
          <cell r="GS199">
            <v>0</v>
          </cell>
          <cell r="GT199">
            <v>0</v>
          </cell>
          <cell r="GV199">
            <v>0</v>
          </cell>
          <cell r="GW199">
            <v>0</v>
          </cell>
          <cell r="GY199">
            <v>0</v>
          </cell>
          <cell r="GZ199">
            <v>0</v>
          </cell>
          <cell r="HB199">
            <v>0</v>
          </cell>
          <cell r="HC199">
            <v>0</v>
          </cell>
          <cell r="HE199">
            <v>0</v>
          </cell>
          <cell r="HF199">
            <v>0</v>
          </cell>
          <cell r="HH199">
            <v>0</v>
          </cell>
          <cell r="HI199">
            <v>0</v>
          </cell>
          <cell r="HK199">
            <v>0</v>
          </cell>
          <cell r="HL199">
            <v>0</v>
          </cell>
          <cell r="HN199">
            <v>0</v>
          </cell>
          <cell r="HO199">
            <v>0</v>
          </cell>
          <cell r="HQ199">
            <v>0</v>
          </cell>
          <cell r="HR199">
            <v>0</v>
          </cell>
          <cell r="HT199">
            <v>0</v>
          </cell>
          <cell r="HU199">
            <v>0</v>
          </cell>
          <cell r="HW199">
            <v>0</v>
          </cell>
          <cell r="HX199">
            <v>0</v>
          </cell>
          <cell r="HZ199">
            <v>0</v>
          </cell>
          <cell r="IA199">
            <v>0</v>
          </cell>
          <cell r="IC199">
            <v>0</v>
          </cell>
          <cell r="ID199">
            <v>0</v>
          </cell>
          <cell r="IF199">
            <v>0</v>
          </cell>
        </row>
        <row r="200">
          <cell r="GP200" t="str">
            <v>ZLDS Recovery Sump Pumps</v>
          </cell>
          <cell r="GQ200">
            <v>0</v>
          </cell>
          <cell r="GS200">
            <v>0</v>
          </cell>
          <cell r="GT200">
            <v>0</v>
          </cell>
          <cell r="GV200">
            <v>0</v>
          </cell>
          <cell r="GW200">
            <v>0</v>
          </cell>
          <cell r="GY200">
            <v>0</v>
          </cell>
          <cell r="GZ200">
            <v>0</v>
          </cell>
          <cell r="HB200">
            <v>0</v>
          </cell>
          <cell r="HC200">
            <v>0</v>
          </cell>
          <cell r="HE200">
            <v>0</v>
          </cell>
          <cell r="HF200">
            <v>0</v>
          </cell>
          <cell r="HH200">
            <v>0</v>
          </cell>
          <cell r="HI200">
            <v>0</v>
          </cell>
          <cell r="HK200">
            <v>0</v>
          </cell>
          <cell r="HL200">
            <v>0</v>
          </cell>
          <cell r="HN200">
            <v>0</v>
          </cell>
          <cell r="HO200">
            <v>0</v>
          </cell>
          <cell r="HQ200">
            <v>0</v>
          </cell>
          <cell r="HR200">
            <v>0</v>
          </cell>
          <cell r="HT200">
            <v>0</v>
          </cell>
          <cell r="HU200">
            <v>0</v>
          </cell>
          <cell r="HW200">
            <v>0</v>
          </cell>
          <cell r="HX200">
            <v>0</v>
          </cell>
          <cell r="HZ200">
            <v>0</v>
          </cell>
          <cell r="IA200">
            <v>0</v>
          </cell>
          <cell r="IC200">
            <v>0</v>
          </cell>
          <cell r="ID200">
            <v>0</v>
          </cell>
          <cell r="IF200">
            <v>0</v>
          </cell>
        </row>
        <row r="201">
          <cell r="GP201" t="str">
            <v>Oily Water Separator / Underground</v>
          </cell>
          <cell r="GQ201">
            <v>200</v>
          </cell>
          <cell r="GS201">
            <v>200</v>
          </cell>
          <cell r="GT201">
            <v>200</v>
          </cell>
          <cell r="GV201">
            <v>200</v>
          </cell>
          <cell r="GW201">
            <v>200</v>
          </cell>
          <cell r="GY201">
            <v>200</v>
          </cell>
          <cell r="GZ201">
            <v>200</v>
          </cell>
          <cell r="HB201">
            <v>200</v>
          </cell>
          <cell r="HC201">
            <v>200</v>
          </cell>
          <cell r="HE201">
            <v>200</v>
          </cell>
          <cell r="HF201">
            <v>200</v>
          </cell>
          <cell r="HH201">
            <v>200</v>
          </cell>
          <cell r="HI201">
            <v>200</v>
          </cell>
          <cell r="HK201">
            <v>200</v>
          </cell>
          <cell r="HL201">
            <v>200</v>
          </cell>
          <cell r="HN201">
            <v>200</v>
          </cell>
          <cell r="HO201">
            <v>200</v>
          </cell>
          <cell r="HQ201">
            <v>200</v>
          </cell>
          <cell r="HR201">
            <v>200</v>
          </cell>
          <cell r="HT201">
            <v>200</v>
          </cell>
          <cell r="HU201">
            <v>200</v>
          </cell>
          <cell r="HW201">
            <v>200</v>
          </cell>
          <cell r="HX201">
            <v>200</v>
          </cell>
          <cell r="HZ201">
            <v>200</v>
          </cell>
          <cell r="IA201">
            <v>200</v>
          </cell>
          <cell r="IC201">
            <v>200</v>
          </cell>
          <cell r="ID201">
            <v>200</v>
          </cell>
          <cell r="IF201">
            <v>200</v>
          </cell>
        </row>
        <row r="202">
          <cell r="GP202" t="str">
            <v>GTG Waste Water Sump</v>
          </cell>
          <cell r="GS202">
            <v>0</v>
          </cell>
          <cell r="GV202">
            <v>0</v>
          </cell>
          <cell r="GY202">
            <v>0</v>
          </cell>
          <cell r="HB202">
            <v>0</v>
          </cell>
          <cell r="HE202">
            <v>0</v>
          </cell>
          <cell r="HH202">
            <v>0</v>
          </cell>
          <cell r="HK202">
            <v>0</v>
          </cell>
          <cell r="HN202">
            <v>0</v>
          </cell>
          <cell r="HQ202">
            <v>0</v>
          </cell>
          <cell r="HT202">
            <v>0</v>
          </cell>
          <cell r="HW202">
            <v>0</v>
          </cell>
          <cell r="HZ202">
            <v>0</v>
          </cell>
          <cell r="IC202">
            <v>0</v>
          </cell>
          <cell r="IF202">
            <v>0</v>
          </cell>
        </row>
        <row r="203">
          <cell r="GP203" t="str">
            <v>GTG Waste Water Sump Pump</v>
          </cell>
          <cell r="GQ203">
            <v>0</v>
          </cell>
          <cell r="GS203">
            <v>0</v>
          </cell>
          <cell r="GT203">
            <v>0</v>
          </cell>
          <cell r="GV203">
            <v>0</v>
          </cell>
          <cell r="GW203">
            <v>0</v>
          </cell>
          <cell r="GY203">
            <v>0</v>
          </cell>
          <cell r="GZ203">
            <v>0</v>
          </cell>
          <cell r="HB203">
            <v>0</v>
          </cell>
          <cell r="HC203">
            <v>0</v>
          </cell>
          <cell r="HE203">
            <v>0</v>
          </cell>
          <cell r="HF203">
            <v>0</v>
          </cell>
          <cell r="HH203">
            <v>0</v>
          </cell>
          <cell r="HI203">
            <v>0</v>
          </cell>
          <cell r="HK203">
            <v>0</v>
          </cell>
          <cell r="HL203">
            <v>0</v>
          </cell>
          <cell r="HN203">
            <v>0</v>
          </cell>
          <cell r="HO203">
            <v>0</v>
          </cell>
          <cell r="HQ203">
            <v>0</v>
          </cell>
          <cell r="HR203">
            <v>0</v>
          </cell>
          <cell r="HT203">
            <v>0</v>
          </cell>
          <cell r="HU203">
            <v>0</v>
          </cell>
          <cell r="HW203">
            <v>0</v>
          </cell>
          <cell r="HX203">
            <v>0</v>
          </cell>
          <cell r="HZ203">
            <v>0</v>
          </cell>
          <cell r="IA203">
            <v>0</v>
          </cell>
          <cell r="IC203">
            <v>0</v>
          </cell>
          <cell r="ID203">
            <v>0</v>
          </cell>
          <cell r="IF203">
            <v>0</v>
          </cell>
        </row>
        <row r="204">
          <cell r="GP204" t="str">
            <v>STG Waste Water Sump</v>
          </cell>
          <cell r="GS204">
            <v>0</v>
          </cell>
          <cell r="GV204">
            <v>0</v>
          </cell>
          <cell r="GY204">
            <v>0</v>
          </cell>
          <cell r="HB204">
            <v>0</v>
          </cell>
          <cell r="HE204">
            <v>0</v>
          </cell>
          <cell r="HH204">
            <v>0</v>
          </cell>
          <cell r="HK204">
            <v>0</v>
          </cell>
          <cell r="HN204">
            <v>0</v>
          </cell>
          <cell r="HQ204">
            <v>0</v>
          </cell>
          <cell r="HT204">
            <v>0</v>
          </cell>
          <cell r="HW204">
            <v>0</v>
          </cell>
          <cell r="HZ204">
            <v>0</v>
          </cell>
          <cell r="IC204">
            <v>0</v>
          </cell>
          <cell r="IF204">
            <v>0</v>
          </cell>
        </row>
        <row r="205">
          <cell r="GP205" t="str">
            <v>STG Recovery Sump Pump</v>
          </cell>
          <cell r="GQ205">
            <v>0</v>
          </cell>
          <cell r="GS205">
            <v>0</v>
          </cell>
          <cell r="GT205">
            <v>0</v>
          </cell>
          <cell r="GV205">
            <v>0</v>
          </cell>
          <cell r="GW205">
            <v>0</v>
          </cell>
          <cell r="GY205">
            <v>0</v>
          </cell>
          <cell r="GZ205">
            <v>0</v>
          </cell>
          <cell r="HB205">
            <v>0</v>
          </cell>
          <cell r="HC205">
            <v>0</v>
          </cell>
          <cell r="HE205">
            <v>0</v>
          </cell>
          <cell r="HF205">
            <v>0</v>
          </cell>
          <cell r="HH205">
            <v>0</v>
          </cell>
          <cell r="HI205">
            <v>0</v>
          </cell>
          <cell r="HK205">
            <v>0</v>
          </cell>
          <cell r="HL205">
            <v>0</v>
          </cell>
          <cell r="HN205">
            <v>0</v>
          </cell>
          <cell r="HO205">
            <v>0</v>
          </cell>
          <cell r="HQ205">
            <v>0</v>
          </cell>
          <cell r="HR205">
            <v>0</v>
          </cell>
          <cell r="HT205">
            <v>0</v>
          </cell>
          <cell r="HU205">
            <v>0</v>
          </cell>
          <cell r="HW205">
            <v>0</v>
          </cell>
          <cell r="HX205">
            <v>0</v>
          </cell>
          <cell r="HZ205">
            <v>0</v>
          </cell>
          <cell r="IA205">
            <v>0</v>
          </cell>
          <cell r="IC205">
            <v>0</v>
          </cell>
          <cell r="ID205">
            <v>0</v>
          </cell>
          <cell r="IF205">
            <v>0</v>
          </cell>
        </row>
        <row r="206">
          <cell r="GP206" t="str">
            <v>Sample Panel</v>
          </cell>
          <cell r="GQ206">
            <v>0</v>
          </cell>
          <cell r="GS206">
            <v>0</v>
          </cell>
          <cell r="GT206">
            <v>0</v>
          </cell>
          <cell r="GV206">
            <v>0</v>
          </cell>
          <cell r="GW206">
            <v>0</v>
          </cell>
          <cell r="GY206">
            <v>0</v>
          </cell>
          <cell r="GZ206">
            <v>0</v>
          </cell>
          <cell r="HB206">
            <v>0</v>
          </cell>
          <cell r="HC206">
            <v>0</v>
          </cell>
          <cell r="HE206">
            <v>0</v>
          </cell>
          <cell r="HF206">
            <v>0</v>
          </cell>
          <cell r="HH206">
            <v>0</v>
          </cell>
          <cell r="HI206">
            <v>0</v>
          </cell>
          <cell r="HK206">
            <v>0</v>
          </cell>
          <cell r="HL206">
            <v>0</v>
          </cell>
          <cell r="HN206">
            <v>0</v>
          </cell>
          <cell r="HO206">
            <v>0</v>
          </cell>
          <cell r="HQ206">
            <v>0</v>
          </cell>
          <cell r="HR206">
            <v>0</v>
          </cell>
          <cell r="HT206">
            <v>0</v>
          </cell>
          <cell r="HU206">
            <v>0</v>
          </cell>
          <cell r="HW206">
            <v>0</v>
          </cell>
          <cell r="HX206">
            <v>0</v>
          </cell>
          <cell r="HZ206">
            <v>0</v>
          </cell>
          <cell r="IA206">
            <v>0</v>
          </cell>
          <cell r="IC206">
            <v>0</v>
          </cell>
          <cell r="ID206">
            <v>0</v>
          </cell>
          <cell r="IF206">
            <v>0</v>
          </cell>
        </row>
        <row r="207">
          <cell r="GP207" t="str">
            <v>Safety Shower Assembly / Eyewash Assembly</v>
          </cell>
          <cell r="GQ207">
            <v>0</v>
          </cell>
          <cell r="GS207">
            <v>0</v>
          </cell>
          <cell r="GT207">
            <v>0</v>
          </cell>
          <cell r="GV207">
            <v>0</v>
          </cell>
          <cell r="GW207">
            <v>0</v>
          </cell>
          <cell r="GY207">
            <v>0</v>
          </cell>
          <cell r="GZ207">
            <v>0</v>
          </cell>
          <cell r="HB207">
            <v>0</v>
          </cell>
          <cell r="HC207">
            <v>0</v>
          </cell>
          <cell r="HE207">
            <v>0</v>
          </cell>
          <cell r="HF207">
            <v>0</v>
          </cell>
          <cell r="HH207">
            <v>0</v>
          </cell>
          <cell r="HI207">
            <v>0</v>
          </cell>
          <cell r="HK207">
            <v>0</v>
          </cell>
          <cell r="HL207">
            <v>0</v>
          </cell>
          <cell r="HN207">
            <v>0</v>
          </cell>
          <cell r="HO207">
            <v>0</v>
          </cell>
          <cell r="HQ207">
            <v>0</v>
          </cell>
          <cell r="HR207">
            <v>0</v>
          </cell>
          <cell r="HT207">
            <v>0</v>
          </cell>
          <cell r="HU207">
            <v>0</v>
          </cell>
          <cell r="HW207">
            <v>0</v>
          </cell>
          <cell r="HX207">
            <v>0</v>
          </cell>
          <cell r="HZ207">
            <v>0</v>
          </cell>
          <cell r="IA207">
            <v>0</v>
          </cell>
          <cell r="IC207">
            <v>0</v>
          </cell>
          <cell r="ID207">
            <v>0</v>
          </cell>
          <cell r="IF207">
            <v>0</v>
          </cell>
        </row>
        <row r="208">
          <cell r="GP208" t="str">
            <v>Ammonia Storage Tank</v>
          </cell>
          <cell r="GQ208">
            <v>1300</v>
          </cell>
          <cell r="GS208">
            <v>1300</v>
          </cell>
          <cell r="GT208">
            <v>1300</v>
          </cell>
          <cell r="GV208">
            <v>1300</v>
          </cell>
          <cell r="GW208">
            <v>1300</v>
          </cell>
          <cell r="GY208">
            <v>1300</v>
          </cell>
          <cell r="GZ208">
            <v>1300</v>
          </cell>
          <cell r="HB208">
            <v>1300</v>
          </cell>
          <cell r="HC208">
            <v>1300</v>
          </cell>
          <cell r="HE208">
            <v>1300</v>
          </cell>
          <cell r="HF208">
            <v>1300</v>
          </cell>
          <cell r="HH208">
            <v>1300</v>
          </cell>
          <cell r="HI208">
            <v>1300</v>
          </cell>
          <cell r="HK208">
            <v>1300</v>
          </cell>
          <cell r="HL208">
            <v>1300</v>
          </cell>
          <cell r="HN208">
            <v>1300</v>
          </cell>
          <cell r="HO208">
            <v>1300</v>
          </cell>
          <cell r="HQ208">
            <v>1300</v>
          </cell>
          <cell r="HR208">
            <v>1300</v>
          </cell>
          <cell r="HT208">
            <v>1300</v>
          </cell>
          <cell r="HU208">
            <v>1300</v>
          </cell>
          <cell r="HW208">
            <v>1300</v>
          </cell>
          <cell r="HX208">
            <v>1300</v>
          </cell>
          <cell r="HZ208">
            <v>1300</v>
          </cell>
          <cell r="IA208">
            <v>1300</v>
          </cell>
          <cell r="IC208">
            <v>1300</v>
          </cell>
          <cell r="ID208">
            <v>1300</v>
          </cell>
          <cell r="IF208">
            <v>1300</v>
          </cell>
        </row>
        <row r="209">
          <cell r="GP209" t="str">
            <v>Aqueous Ammonia Forwarding Pump</v>
          </cell>
          <cell r="GS209">
            <v>0</v>
          </cell>
          <cell r="GV209">
            <v>0</v>
          </cell>
          <cell r="GY209">
            <v>0</v>
          </cell>
          <cell r="HB209">
            <v>0</v>
          </cell>
          <cell r="HE209">
            <v>0</v>
          </cell>
          <cell r="HH209">
            <v>0</v>
          </cell>
          <cell r="HK209">
            <v>0</v>
          </cell>
          <cell r="HN209">
            <v>0</v>
          </cell>
          <cell r="HQ209">
            <v>0</v>
          </cell>
          <cell r="HT209">
            <v>0</v>
          </cell>
          <cell r="HW209">
            <v>0</v>
          </cell>
          <cell r="HZ209">
            <v>0</v>
          </cell>
          <cell r="IC209">
            <v>0</v>
          </cell>
          <cell r="IF209">
            <v>0</v>
          </cell>
        </row>
        <row r="210">
          <cell r="GP210" t="str">
            <v>Fire Pump, Electric</v>
          </cell>
          <cell r="GQ210">
            <v>1000</v>
          </cell>
          <cell r="GS210">
            <v>1000</v>
          </cell>
          <cell r="GT210">
            <v>1000</v>
          </cell>
          <cell r="GV210">
            <v>1000</v>
          </cell>
          <cell r="GW210">
            <v>1000</v>
          </cell>
          <cell r="GY210">
            <v>1000</v>
          </cell>
          <cell r="GZ210">
            <v>1000</v>
          </cell>
          <cell r="HB210">
            <v>1000</v>
          </cell>
          <cell r="HC210">
            <v>1000</v>
          </cell>
          <cell r="HE210">
            <v>1000</v>
          </cell>
          <cell r="HF210">
            <v>1000</v>
          </cell>
          <cell r="HH210">
            <v>1000</v>
          </cell>
          <cell r="HI210">
            <v>1000</v>
          </cell>
          <cell r="HK210">
            <v>1000</v>
          </cell>
          <cell r="HL210">
            <v>1000</v>
          </cell>
          <cell r="HN210">
            <v>1000</v>
          </cell>
          <cell r="HO210">
            <v>1000</v>
          </cell>
          <cell r="HQ210">
            <v>1000</v>
          </cell>
          <cell r="HR210">
            <v>1000</v>
          </cell>
          <cell r="HT210">
            <v>1000</v>
          </cell>
          <cell r="HU210">
            <v>1000</v>
          </cell>
          <cell r="HW210">
            <v>1000</v>
          </cell>
          <cell r="HX210">
            <v>1000</v>
          </cell>
          <cell r="HZ210">
            <v>1000</v>
          </cell>
          <cell r="IA210">
            <v>1000</v>
          </cell>
          <cell r="IC210">
            <v>1000</v>
          </cell>
          <cell r="ID210">
            <v>1000</v>
          </cell>
          <cell r="IF210">
            <v>1000</v>
          </cell>
        </row>
        <row r="211">
          <cell r="GP211" t="str">
            <v>Fire Pump, Diesel</v>
          </cell>
          <cell r="GQ211">
            <v>0</v>
          </cell>
          <cell r="GS211">
            <v>0</v>
          </cell>
          <cell r="GT211">
            <v>0</v>
          </cell>
          <cell r="GV211">
            <v>0</v>
          </cell>
          <cell r="GW211">
            <v>0</v>
          </cell>
          <cell r="GY211">
            <v>0</v>
          </cell>
          <cell r="GZ211">
            <v>0</v>
          </cell>
          <cell r="HB211">
            <v>0</v>
          </cell>
          <cell r="HC211">
            <v>0</v>
          </cell>
          <cell r="HE211">
            <v>0</v>
          </cell>
          <cell r="HF211">
            <v>0</v>
          </cell>
          <cell r="HH211">
            <v>0</v>
          </cell>
          <cell r="HI211">
            <v>0</v>
          </cell>
          <cell r="HK211">
            <v>0</v>
          </cell>
          <cell r="HL211">
            <v>0</v>
          </cell>
          <cell r="HN211">
            <v>0</v>
          </cell>
          <cell r="HO211">
            <v>0</v>
          </cell>
          <cell r="HQ211">
            <v>0</v>
          </cell>
          <cell r="HR211">
            <v>0</v>
          </cell>
          <cell r="HT211">
            <v>0</v>
          </cell>
          <cell r="HU211">
            <v>0</v>
          </cell>
          <cell r="HW211">
            <v>0</v>
          </cell>
          <cell r="HX211">
            <v>0</v>
          </cell>
          <cell r="HZ211">
            <v>0</v>
          </cell>
          <cell r="IA211">
            <v>0</v>
          </cell>
          <cell r="IC211">
            <v>0</v>
          </cell>
          <cell r="ID211">
            <v>0</v>
          </cell>
          <cell r="IF211">
            <v>0</v>
          </cell>
        </row>
        <row r="212">
          <cell r="GP212" t="str">
            <v>Fire Alarm System</v>
          </cell>
          <cell r="GQ212">
            <v>0</v>
          </cell>
          <cell r="GS212">
            <v>0</v>
          </cell>
          <cell r="GT212">
            <v>0</v>
          </cell>
          <cell r="GV212">
            <v>0</v>
          </cell>
          <cell r="GW212">
            <v>0</v>
          </cell>
          <cell r="GY212">
            <v>0</v>
          </cell>
          <cell r="GZ212">
            <v>0</v>
          </cell>
          <cell r="HB212">
            <v>0</v>
          </cell>
          <cell r="HC212">
            <v>0</v>
          </cell>
          <cell r="HE212">
            <v>0</v>
          </cell>
          <cell r="HF212">
            <v>0</v>
          </cell>
          <cell r="HH212">
            <v>0</v>
          </cell>
          <cell r="HI212">
            <v>0</v>
          </cell>
          <cell r="HK212">
            <v>0</v>
          </cell>
          <cell r="HL212">
            <v>0</v>
          </cell>
          <cell r="HN212">
            <v>0</v>
          </cell>
          <cell r="HO212">
            <v>0</v>
          </cell>
          <cell r="HQ212">
            <v>0</v>
          </cell>
          <cell r="HR212">
            <v>0</v>
          </cell>
          <cell r="HT212">
            <v>0</v>
          </cell>
          <cell r="HU212">
            <v>0</v>
          </cell>
          <cell r="HW212">
            <v>0</v>
          </cell>
          <cell r="HX212">
            <v>0</v>
          </cell>
          <cell r="HZ212">
            <v>0</v>
          </cell>
          <cell r="IA212">
            <v>0</v>
          </cell>
          <cell r="IC212">
            <v>0</v>
          </cell>
          <cell r="ID212">
            <v>0</v>
          </cell>
          <cell r="IF212">
            <v>0</v>
          </cell>
        </row>
        <row r="213">
          <cell r="GP213" t="str">
            <v>STG Sprinkler System</v>
          </cell>
          <cell r="GQ213">
            <v>0</v>
          </cell>
          <cell r="GS213">
            <v>0</v>
          </cell>
          <cell r="GT213">
            <v>0</v>
          </cell>
          <cell r="GV213">
            <v>0</v>
          </cell>
          <cell r="GW213">
            <v>0</v>
          </cell>
          <cell r="GY213">
            <v>0</v>
          </cell>
          <cell r="GZ213">
            <v>0</v>
          </cell>
          <cell r="HB213">
            <v>0</v>
          </cell>
          <cell r="HC213">
            <v>0</v>
          </cell>
          <cell r="HE213">
            <v>0</v>
          </cell>
          <cell r="HF213">
            <v>0</v>
          </cell>
          <cell r="HH213">
            <v>0</v>
          </cell>
          <cell r="HI213">
            <v>0</v>
          </cell>
          <cell r="HK213">
            <v>0</v>
          </cell>
          <cell r="HL213">
            <v>0</v>
          </cell>
          <cell r="HN213">
            <v>0</v>
          </cell>
          <cell r="HO213">
            <v>0</v>
          </cell>
          <cell r="HQ213">
            <v>0</v>
          </cell>
          <cell r="HR213">
            <v>0</v>
          </cell>
          <cell r="HT213">
            <v>0</v>
          </cell>
          <cell r="HU213">
            <v>0</v>
          </cell>
          <cell r="HW213">
            <v>0</v>
          </cell>
          <cell r="HX213">
            <v>0</v>
          </cell>
          <cell r="HZ213">
            <v>0</v>
          </cell>
          <cell r="IA213">
            <v>0</v>
          </cell>
          <cell r="IC213">
            <v>0</v>
          </cell>
          <cell r="ID213">
            <v>0</v>
          </cell>
          <cell r="IF213">
            <v>0</v>
          </cell>
        </row>
        <row r="214">
          <cell r="GP214" t="str">
            <v>GSU Sprinkler System</v>
          </cell>
          <cell r="GQ214">
            <v>400</v>
          </cell>
          <cell r="GS214">
            <v>400</v>
          </cell>
          <cell r="GT214">
            <v>400</v>
          </cell>
          <cell r="GV214">
            <v>400</v>
          </cell>
          <cell r="GW214">
            <v>400</v>
          </cell>
          <cell r="GY214">
            <v>400</v>
          </cell>
          <cell r="GZ214">
            <v>400</v>
          </cell>
          <cell r="HB214">
            <v>400</v>
          </cell>
          <cell r="HC214">
            <v>400</v>
          </cell>
          <cell r="HE214">
            <v>400</v>
          </cell>
          <cell r="HF214">
            <v>400</v>
          </cell>
          <cell r="HH214">
            <v>400</v>
          </cell>
          <cell r="HI214">
            <v>400</v>
          </cell>
          <cell r="HK214">
            <v>400</v>
          </cell>
          <cell r="HL214">
            <v>400</v>
          </cell>
          <cell r="HN214">
            <v>400</v>
          </cell>
          <cell r="HO214">
            <v>400</v>
          </cell>
          <cell r="HQ214">
            <v>400</v>
          </cell>
          <cell r="HR214">
            <v>400</v>
          </cell>
          <cell r="HT214">
            <v>400</v>
          </cell>
          <cell r="HU214">
            <v>400</v>
          </cell>
          <cell r="HW214">
            <v>400</v>
          </cell>
          <cell r="HX214">
            <v>400</v>
          </cell>
          <cell r="HZ214">
            <v>400</v>
          </cell>
          <cell r="IA214">
            <v>400</v>
          </cell>
          <cell r="IC214">
            <v>400</v>
          </cell>
          <cell r="ID214">
            <v>400</v>
          </cell>
          <cell r="IF214">
            <v>400</v>
          </cell>
        </row>
        <row r="215">
          <cell r="GP215" t="str">
            <v>Aux Transformer Sprinkler System</v>
          </cell>
          <cell r="GQ215">
            <v>400</v>
          </cell>
          <cell r="GS215">
            <v>400</v>
          </cell>
          <cell r="GT215">
            <v>400</v>
          </cell>
          <cell r="GV215">
            <v>400</v>
          </cell>
          <cell r="GW215">
            <v>400</v>
          </cell>
          <cell r="GY215">
            <v>400</v>
          </cell>
          <cell r="GZ215">
            <v>400</v>
          </cell>
          <cell r="HB215">
            <v>400</v>
          </cell>
          <cell r="HC215">
            <v>400</v>
          </cell>
          <cell r="HE215">
            <v>400</v>
          </cell>
          <cell r="HF215">
            <v>400</v>
          </cell>
          <cell r="HH215">
            <v>400</v>
          </cell>
          <cell r="HI215">
            <v>400</v>
          </cell>
          <cell r="HK215">
            <v>400</v>
          </cell>
          <cell r="HL215">
            <v>400</v>
          </cell>
          <cell r="HN215">
            <v>400</v>
          </cell>
          <cell r="HO215">
            <v>400</v>
          </cell>
          <cell r="HQ215">
            <v>400</v>
          </cell>
          <cell r="HR215">
            <v>400</v>
          </cell>
          <cell r="HT215">
            <v>400</v>
          </cell>
          <cell r="HU215">
            <v>400</v>
          </cell>
          <cell r="HW215">
            <v>400</v>
          </cell>
          <cell r="HX215">
            <v>400</v>
          </cell>
          <cell r="HZ215">
            <v>400</v>
          </cell>
          <cell r="IA215">
            <v>400</v>
          </cell>
          <cell r="IC215">
            <v>400</v>
          </cell>
          <cell r="ID215">
            <v>400</v>
          </cell>
          <cell r="IF215">
            <v>400</v>
          </cell>
        </row>
        <row r="216">
          <cell r="GP216" t="str">
            <v>Fuel Oil Tank Foam System</v>
          </cell>
          <cell r="GQ216">
            <v>0</v>
          </cell>
          <cell r="GS216">
            <v>0</v>
          </cell>
          <cell r="GT216">
            <v>0</v>
          </cell>
          <cell r="GV216">
            <v>0</v>
          </cell>
          <cell r="GW216">
            <v>0</v>
          </cell>
          <cell r="GY216">
            <v>0</v>
          </cell>
          <cell r="GZ216">
            <v>0</v>
          </cell>
          <cell r="HB216">
            <v>0</v>
          </cell>
          <cell r="HC216">
            <v>0</v>
          </cell>
          <cell r="HE216">
            <v>0</v>
          </cell>
          <cell r="HF216">
            <v>0</v>
          </cell>
          <cell r="HH216">
            <v>0</v>
          </cell>
          <cell r="HI216">
            <v>0</v>
          </cell>
          <cell r="HK216">
            <v>0</v>
          </cell>
          <cell r="HL216">
            <v>0</v>
          </cell>
          <cell r="HN216">
            <v>0</v>
          </cell>
          <cell r="HO216">
            <v>0</v>
          </cell>
          <cell r="HQ216">
            <v>0</v>
          </cell>
          <cell r="HR216">
            <v>0</v>
          </cell>
          <cell r="HT216">
            <v>0</v>
          </cell>
          <cell r="HU216">
            <v>0</v>
          </cell>
          <cell r="HW216">
            <v>0</v>
          </cell>
          <cell r="HX216">
            <v>0</v>
          </cell>
          <cell r="HZ216">
            <v>0</v>
          </cell>
          <cell r="IA216">
            <v>0</v>
          </cell>
          <cell r="IC216">
            <v>0</v>
          </cell>
          <cell r="ID216">
            <v>0</v>
          </cell>
          <cell r="IF216">
            <v>0</v>
          </cell>
        </row>
        <row r="217">
          <cell r="GP217" t="str">
            <v>Fire Extinguishers</v>
          </cell>
          <cell r="GS217">
            <v>0</v>
          </cell>
          <cell r="GV217">
            <v>0</v>
          </cell>
          <cell r="GY217">
            <v>0</v>
          </cell>
          <cell r="HB217">
            <v>0</v>
          </cell>
          <cell r="HE217">
            <v>0</v>
          </cell>
          <cell r="HH217">
            <v>0</v>
          </cell>
          <cell r="HK217">
            <v>0</v>
          </cell>
          <cell r="HN217">
            <v>0</v>
          </cell>
          <cell r="HQ217">
            <v>0</v>
          </cell>
          <cell r="HT217">
            <v>0</v>
          </cell>
          <cell r="HW217">
            <v>0</v>
          </cell>
          <cell r="HZ217">
            <v>0</v>
          </cell>
          <cell r="IC217">
            <v>0</v>
          </cell>
          <cell r="IF217">
            <v>0</v>
          </cell>
        </row>
        <row r="218">
          <cell r="GP218" t="str">
            <v>Air Compressor</v>
          </cell>
          <cell r="GQ218">
            <v>900</v>
          </cell>
          <cell r="GS218">
            <v>900</v>
          </cell>
          <cell r="GT218">
            <v>900</v>
          </cell>
          <cell r="GV218">
            <v>900</v>
          </cell>
          <cell r="GW218">
            <v>900</v>
          </cell>
          <cell r="GY218">
            <v>900</v>
          </cell>
          <cell r="GZ218">
            <v>900</v>
          </cell>
          <cell r="HB218">
            <v>900</v>
          </cell>
          <cell r="HC218">
            <v>900</v>
          </cell>
          <cell r="HE218">
            <v>900</v>
          </cell>
          <cell r="HF218">
            <v>900</v>
          </cell>
          <cell r="HH218">
            <v>900</v>
          </cell>
          <cell r="HI218">
            <v>900</v>
          </cell>
          <cell r="HK218">
            <v>900</v>
          </cell>
          <cell r="HL218">
            <v>900</v>
          </cell>
          <cell r="HN218">
            <v>900</v>
          </cell>
          <cell r="HO218">
            <v>900</v>
          </cell>
          <cell r="HQ218">
            <v>900</v>
          </cell>
          <cell r="HR218">
            <v>900</v>
          </cell>
          <cell r="HT218">
            <v>900</v>
          </cell>
          <cell r="HU218">
            <v>900</v>
          </cell>
          <cell r="HW218">
            <v>900</v>
          </cell>
          <cell r="HX218">
            <v>900</v>
          </cell>
          <cell r="HZ218">
            <v>900</v>
          </cell>
          <cell r="IA218">
            <v>900</v>
          </cell>
          <cell r="IC218">
            <v>900</v>
          </cell>
          <cell r="ID218">
            <v>900</v>
          </cell>
          <cell r="IF218">
            <v>900</v>
          </cell>
        </row>
        <row r="219">
          <cell r="GP219" t="str">
            <v>Instrument Air Dryer</v>
          </cell>
          <cell r="GQ219">
            <v>0</v>
          </cell>
          <cell r="GS219">
            <v>0</v>
          </cell>
          <cell r="GT219">
            <v>0</v>
          </cell>
          <cell r="GV219">
            <v>0</v>
          </cell>
          <cell r="GW219">
            <v>0</v>
          </cell>
          <cell r="GY219">
            <v>0</v>
          </cell>
          <cell r="GZ219">
            <v>0</v>
          </cell>
          <cell r="HB219">
            <v>0</v>
          </cell>
          <cell r="HC219">
            <v>0</v>
          </cell>
          <cell r="HE219">
            <v>0</v>
          </cell>
          <cell r="HF219">
            <v>0</v>
          </cell>
          <cell r="HH219">
            <v>0</v>
          </cell>
          <cell r="HI219">
            <v>0</v>
          </cell>
          <cell r="HK219">
            <v>0</v>
          </cell>
          <cell r="HL219">
            <v>0</v>
          </cell>
          <cell r="HN219">
            <v>0</v>
          </cell>
          <cell r="HO219">
            <v>0</v>
          </cell>
          <cell r="HQ219">
            <v>0</v>
          </cell>
          <cell r="HR219">
            <v>0</v>
          </cell>
          <cell r="HT219">
            <v>0</v>
          </cell>
          <cell r="HU219">
            <v>0</v>
          </cell>
          <cell r="HW219">
            <v>0</v>
          </cell>
          <cell r="HX219">
            <v>0</v>
          </cell>
          <cell r="HZ219">
            <v>0</v>
          </cell>
          <cell r="IA219">
            <v>0</v>
          </cell>
          <cell r="IC219">
            <v>0</v>
          </cell>
          <cell r="ID219">
            <v>0</v>
          </cell>
          <cell r="IF219">
            <v>0</v>
          </cell>
        </row>
        <row r="220">
          <cell r="GP220" t="str">
            <v>Instrument Air Receiver</v>
          </cell>
          <cell r="GQ220">
            <v>0</v>
          </cell>
          <cell r="GS220">
            <v>0</v>
          </cell>
          <cell r="GT220">
            <v>0</v>
          </cell>
          <cell r="GV220">
            <v>0</v>
          </cell>
          <cell r="GW220">
            <v>0</v>
          </cell>
          <cell r="GY220">
            <v>0</v>
          </cell>
          <cell r="GZ220">
            <v>0</v>
          </cell>
          <cell r="HB220">
            <v>0</v>
          </cell>
          <cell r="HC220">
            <v>0</v>
          </cell>
          <cell r="HE220">
            <v>0</v>
          </cell>
          <cell r="HF220">
            <v>0</v>
          </cell>
          <cell r="HH220">
            <v>0</v>
          </cell>
          <cell r="HI220">
            <v>0</v>
          </cell>
          <cell r="HK220">
            <v>0</v>
          </cell>
          <cell r="HL220">
            <v>0</v>
          </cell>
          <cell r="HN220">
            <v>0</v>
          </cell>
          <cell r="HO220">
            <v>0</v>
          </cell>
          <cell r="HQ220">
            <v>0</v>
          </cell>
          <cell r="HR220">
            <v>0</v>
          </cell>
          <cell r="HT220">
            <v>0</v>
          </cell>
          <cell r="HU220">
            <v>0</v>
          </cell>
          <cell r="HW220">
            <v>0</v>
          </cell>
          <cell r="HX220">
            <v>0</v>
          </cell>
          <cell r="HZ220">
            <v>0</v>
          </cell>
          <cell r="IA220">
            <v>0</v>
          </cell>
          <cell r="IC220">
            <v>0</v>
          </cell>
          <cell r="ID220">
            <v>0</v>
          </cell>
          <cell r="IF220">
            <v>0</v>
          </cell>
        </row>
        <row r="221">
          <cell r="GP221" t="str">
            <v>Continuous Emissions Monitoring System</v>
          </cell>
          <cell r="GQ221">
            <v>0</v>
          </cell>
          <cell r="GS221">
            <v>0</v>
          </cell>
          <cell r="GT221">
            <v>0</v>
          </cell>
          <cell r="GV221">
            <v>0</v>
          </cell>
          <cell r="GW221">
            <v>0</v>
          </cell>
          <cell r="GY221">
            <v>0</v>
          </cell>
          <cell r="GZ221">
            <v>0</v>
          </cell>
          <cell r="HB221">
            <v>0</v>
          </cell>
          <cell r="HC221">
            <v>0</v>
          </cell>
          <cell r="HE221">
            <v>0</v>
          </cell>
          <cell r="HF221">
            <v>0</v>
          </cell>
          <cell r="HH221">
            <v>0</v>
          </cell>
          <cell r="HI221">
            <v>0</v>
          </cell>
          <cell r="HK221">
            <v>0</v>
          </cell>
          <cell r="HL221">
            <v>0</v>
          </cell>
          <cell r="HN221">
            <v>0</v>
          </cell>
          <cell r="HO221">
            <v>0</v>
          </cell>
          <cell r="HQ221">
            <v>0</v>
          </cell>
          <cell r="HR221">
            <v>0</v>
          </cell>
          <cell r="HT221">
            <v>0</v>
          </cell>
          <cell r="HU221">
            <v>0</v>
          </cell>
          <cell r="HW221">
            <v>0</v>
          </cell>
          <cell r="HX221">
            <v>0</v>
          </cell>
          <cell r="HZ221">
            <v>0</v>
          </cell>
          <cell r="IA221">
            <v>0</v>
          </cell>
          <cell r="IC221">
            <v>0</v>
          </cell>
          <cell r="ID221">
            <v>0</v>
          </cell>
          <cell r="IF221">
            <v>0</v>
          </cell>
        </row>
        <row r="222">
          <cell r="GP222" t="str">
            <v>Bulk Hydrogen Storage</v>
          </cell>
          <cell r="GQ222">
            <v>0</v>
          </cell>
          <cell r="GS222">
            <v>0</v>
          </cell>
          <cell r="GT222">
            <v>0</v>
          </cell>
          <cell r="GV222">
            <v>0</v>
          </cell>
          <cell r="GW222">
            <v>0</v>
          </cell>
          <cell r="GY222">
            <v>0</v>
          </cell>
          <cell r="GZ222">
            <v>0</v>
          </cell>
          <cell r="HB222">
            <v>0</v>
          </cell>
          <cell r="HC222">
            <v>0</v>
          </cell>
          <cell r="HE222">
            <v>0</v>
          </cell>
          <cell r="HF222">
            <v>0</v>
          </cell>
          <cell r="HH222">
            <v>0</v>
          </cell>
          <cell r="HI222">
            <v>0</v>
          </cell>
          <cell r="HK222">
            <v>0</v>
          </cell>
          <cell r="HL222">
            <v>0</v>
          </cell>
          <cell r="HN222">
            <v>0</v>
          </cell>
          <cell r="HO222">
            <v>0</v>
          </cell>
          <cell r="HQ222">
            <v>0</v>
          </cell>
          <cell r="HR222">
            <v>0</v>
          </cell>
          <cell r="HT222">
            <v>0</v>
          </cell>
          <cell r="HU222">
            <v>0</v>
          </cell>
          <cell r="HW222">
            <v>0</v>
          </cell>
          <cell r="HX222">
            <v>0</v>
          </cell>
          <cell r="HZ222">
            <v>0</v>
          </cell>
          <cell r="IA222">
            <v>0</v>
          </cell>
          <cell r="IC222">
            <v>0</v>
          </cell>
          <cell r="ID222">
            <v>0</v>
          </cell>
          <cell r="IF222">
            <v>0</v>
          </cell>
        </row>
        <row r="223">
          <cell r="GP223" t="str">
            <v>Bulk CO2 Storage</v>
          </cell>
          <cell r="GQ223">
            <v>0</v>
          </cell>
          <cell r="GS223">
            <v>0</v>
          </cell>
          <cell r="GT223">
            <v>0</v>
          </cell>
          <cell r="GV223">
            <v>0</v>
          </cell>
          <cell r="GW223">
            <v>0</v>
          </cell>
          <cell r="GY223">
            <v>0</v>
          </cell>
          <cell r="GZ223">
            <v>0</v>
          </cell>
          <cell r="HB223">
            <v>0</v>
          </cell>
          <cell r="HC223">
            <v>0</v>
          </cell>
          <cell r="HE223">
            <v>0</v>
          </cell>
          <cell r="HF223">
            <v>0</v>
          </cell>
          <cell r="HH223">
            <v>0</v>
          </cell>
          <cell r="HI223">
            <v>0</v>
          </cell>
          <cell r="HK223">
            <v>0</v>
          </cell>
          <cell r="HL223">
            <v>0</v>
          </cell>
          <cell r="HN223">
            <v>0</v>
          </cell>
          <cell r="HO223">
            <v>0</v>
          </cell>
          <cell r="HQ223">
            <v>0</v>
          </cell>
          <cell r="HR223">
            <v>0</v>
          </cell>
          <cell r="HT223">
            <v>0</v>
          </cell>
          <cell r="HU223">
            <v>0</v>
          </cell>
          <cell r="HW223">
            <v>0</v>
          </cell>
          <cell r="HX223">
            <v>0</v>
          </cell>
          <cell r="HZ223">
            <v>0</v>
          </cell>
          <cell r="IA223">
            <v>0</v>
          </cell>
          <cell r="IC223">
            <v>0</v>
          </cell>
          <cell r="ID223">
            <v>0</v>
          </cell>
          <cell r="IF223">
            <v>0</v>
          </cell>
        </row>
        <row r="224">
          <cell r="GP224" t="str">
            <v>Bulk Nitrogen Storage</v>
          </cell>
          <cell r="GQ224">
            <v>0</v>
          </cell>
          <cell r="GS224">
            <v>0</v>
          </cell>
          <cell r="GT224">
            <v>0</v>
          </cell>
          <cell r="GV224">
            <v>0</v>
          </cell>
          <cell r="GW224">
            <v>0</v>
          </cell>
          <cell r="GY224">
            <v>0</v>
          </cell>
          <cell r="GZ224">
            <v>0</v>
          </cell>
          <cell r="HB224">
            <v>0</v>
          </cell>
          <cell r="HC224">
            <v>0</v>
          </cell>
          <cell r="HE224">
            <v>0</v>
          </cell>
          <cell r="HF224">
            <v>0</v>
          </cell>
          <cell r="HH224">
            <v>0</v>
          </cell>
          <cell r="HI224">
            <v>0</v>
          </cell>
          <cell r="HK224">
            <v>0</v>
          </cell>
          <cell r="HL224">
            <v>0</v>
          </cell>
          <cell r="HN224">
            <v>0</v>
          </cell>
          <cell r="HO224">
            <v>0</v>
          </cell>
          <cell r="HQ224">
            <v>0</v>
          </cell>
          <cell r="HR224">
            <v>0</v>
          </cell>
          <cell r="HT224">
            <v>0</v>
          </cell>
          <cell r="HU224">
            <v>0</v>
          </cell>
          <cell r="HW224">
            <v>0</v>
          </cell>
          <cell r="HX224">
            <v>0</v>
          </cell>
          <cell r="HZ224">
            <v>0</v>
          </cell>
          <cell r="IA224">
            <v>0</v>
          </cell>
          <cell r="IC224">
            <v>0</v>
          </cell>
          <cell r="ID224">
            <v>0</v>
          </cell>
          <cell r="IF224">
            <v>0</v>
          </cell>
        </row>
        <row r="225">
          <cell r="GP225">
            <v>0</v>
          </cell>
          <cell r="GS225">
            <v>0</v>
          </cell>
          <cell r="GV225">
            <v>0</v>
          </cell>
          <cell r="GY225">
            <v>0</v>
          </cell>
          <cell r="HB225">
            <v>0</v>
          </cell>
          <cell r="HE225">
            <v>0</v>
          </cell>
          <cell r="HH225">
            <v>0</v>
          </cell>
          <cell r="HK225">
            <v>0</v>
          </cell>
          <cell r="HN225">
            <v>0</v>
          </cell>
          <cell r="HQ225">
            <v>0</v>
          </cell>
          <cell r="HT225">
            <v>0</v>
          </cell>
          <cell r="HW225">
            <v>0</v>
          </cell>
          <cell r="HZ225">
            <v>0</v>
          </cell>
          <cell r="IC225">
            <v>0</v>
          </cell>
          <cell r="IF225">
            <v>0</v>
          </cell>
        </row>
        <row r="226">
          <cell r="GP226">
            <v>0</v>
          </cell>
          <cell r="GS226">
            <v>0</v>
          </cell>
          <cell r="GV226">
            <v>0</v>
          </cell>
          <cell r="GY226">
            <v>0</v>
          </cell>
          <cell r="HB226">
            <v>0</v>
          </cell>
          <cell r="HE226">
            <v>0</v>
          </cell>
          <cell r="HH226">
            <v>0</v>
          </cell>
          <cell r="HK226">
            <v>0</v>
          </cell>
          <cell r="HN226">
            <v>0</v>
          </cell>
          <cell r="HQ226">
            <v>0</v>
          </cell>
          <cell r="HT226">
            <v>0</v>
          </cell>
          <cell r="HW226">
            <v>0</v>
          </cell>
          <cell r="HZ226">
            <v>0</v>
          </cell>
          <cell r="IC226">
            <v>0</v>
          </cell>
          <cell r="IF226">
            <v>0</v>
          </cell>
        </row>
        <row r="227">
          <cell r="GP227" t="str">
            <v>Elevator</v>
          </cell>
          <cell r="GQ227">
            <v>0</v>
          </cell>
          <cell r="GS227">
            <v>0</v>
          </cell>
          <cell r="GT227">
            <v>0</v>
          </cell>
          <cell r="GV227">
            <v>0</v>
          </cell>
          <cell r="GW227">
            <v>0</v>
          </cell>
          <cell r="GY227">
            <v>0</v>
          </cell>
          <cell r="GZ227">
            <v>0</v>
          </cell>
          <cell r="HB227">
            <v>0</v>
          </cell>
          <cell r="HC227">
            <v>0</v>
          </cell>
          <cell r="HE227">
            <v>0</v>
          </cell>
          <cell r="HF227">
            <v>0</v>
          </cell>
          <cell r="HH227">
            <v>0</v>
          </cell>
          <cell r="HI227">
            <v>0</v>
          </cell>
          <cell r="HK227">
            <v>0</v>
          </cell>
          <cell r="HL227">
            <v>0</v>
          </cell>
          <cell r="HN227">
            <v>0</v>
          </cell>
          <cell r="HO227">
            <v>0</v>
          </cell>
          <cell r="HQ227">
            <v>0</v>
          </cell>
          <cell r="HR227">
            <v>0</v>
          </cell>
          <cell r="HT227">
            <v>0</v>
          </cell>
          <cell r="HU227">
            <v>0</v>
          </cell>
          <cell r="HW227">
            <v>0</v>
          </cell>
          <cell r="HX227">
            <v>0</v>
          </cell>
          <cell r="HZ227">
            <v>0</v>
          </cell>
          <cell r="IA227">
            <v>0</v>
          </cell>
          <cell r="IC227">
            <v>0</v>
          </cell>
          <cell r="ID227">
            <v>0</v>
          </cell>
          <cell r="IF227">
            <v>0</v>
          </cell>
        </row>
        <row r="228">
          <cell r="GP228" t="str">
            <v>STG Maintenance Gantry Crane</v>
          </cell>
          <cell r="GQ228">
            <v>0</v>
          </cell>
          <cell r="GS228">
            <v>0</v>
          </cell>
          <cell r="GT228">
            <v>0</v>
          </cell>
          <cell r="GV228">
            <v>0</v>
          </cell>
          <cell r="GW228">
            <v>0</v>
          </cell>
          <cell r="GY228">
            <v>0</v>
          </cell>
          <cell r="GZ228">
            <v>0</v>
          </cell>
          <cell r="HB228">
            <v>0</v>
          </cell>
          <cell r="HC228">
            <v>0</v>
          </cell>
          <cell r="HE228">
            <v>0</v>
          </cell>
          <cell r="HF228">
            <v>0</v>
          </cell>
          <cell r="HH228">
            <v>0</v>
          </cell>
          <cell r="HI228">
            <v>0</v>
          </cell>
          <cell r="HK228">
            <v>0</v>
          </cell>
          <cell r="HL228">
            <v>0</v>
          </cell>
          <cell r="HN228">
            <v>0</v>
          </cell>
          <cell r="HO228">
            <v>0</v>
          </cell>
          <cell r="HQ228">
            <v>0</v>
          </cell>
          <cell r="HR228">
            <v>0</v>
          </cell>
          <cell r="HT228">
            <v>0</v>
          </cell>
          <cell r="HU228">
            <v>0</v>
          </cell>
          <cell r="HW228">
            <v>0</v>
          </cell>
          <cell r="HX228">
            <v>0</v>
          </cell>
          <cell r="HZ228">
            <v>0</v>
          </cell>
          <cell r="IA228">
            <v>0</v>
          </cell>
          <cell r="IC228">
            <v>0</v>
          </cell>
          <cell r="ID228">
            <v>0</v>
          </cell>
          <cell r="IF228">
            <v>0</v>
          </cell>
        </row>
        <row r="229">
          <cell r="GP229" t="str">
            <v>GTG Maintenance Gantry Crane</v>
          </cell>
          <cell r="GQ229">
            <v>0</v>
          </cell>
          <cell r="GS229">
            <v>0</v>
          </cell>
          <cell r="GT229">
            <v>0</v>
          </cell>
          <cell r="GV229">
            <v>0</v>
          </cell>
          <cell r="GW229">
            <v>0</v>
          </cell>
          <cell r="GY229">
            <v>0</v>
          </cell>
          <cell r="GZ229">
            <v>0</v>
          </cell>
          <cell r="HB229">
            <v>0</v>
          </cell>
          <cell r="HC229">
            <v>0</v>
          </cell>
          <cell r="HE229">
            <v>0</v>
          </cell>
          <cell r="HF229">
            <v>0</v>
          </cell>
          <cell r="HH229">
            <v>0</v>
          </cell>
          <cell r="HI229">
            <v>0</v>
          </cell>
          <cell r="HK229">
            <v>0</v>
          </cell>
          <cell r="HL229">
            <v>0</v>
          </cell>
          <cell r="HN229">
            <v>0</v>
          </cell>
          <cell r="HO229">
            <v>0</v>
          </cell>
          <cell r="HQ229">
            <v>0</v>
          </cell>
          <cell r="HR229">
            <v>0</v>
          </cell>
          <cell r="HT229">
            <v>0</v>
          </cell>
          <cell r="HU229">
            <v>0</v>
          </cell>
          <cell r="HW229">
            <v>0</v>
          </cell>
          <cell r="HX229">
            <v>0</v>
          </cell>
          <cell r="HZ229">
            <v>0</v>
          </cell>
          <cell r="IA229">
            <v>0</v>
          </cell>
          <cell r="IC229">
            <v>0</v>
          </cell>
          <cell r="ID229">
            <v>0</v>
          </cell>
          <cell r="IF229">
            <v>0</v>
          </cell>
        </row>
        <row r="230">
          <cell r="GP230" t="str">
            <v>Hoist</v>
          </cell>
          <cell r="GQ230">
            <v>0</v>
          </cell>
          <cell r="GS230">
            <v>0</v>
          </cell>
          <cell r="GT230">
            <v>0</v>
          </cell>
          <cell r="GV230">
            <v>0</v>
          </cell>
          <cell r="GW230">
            <v>0</v>
          </cell>
          <cell r="GY230">
            <v>0</v>
          </cell>
          <cell r="GZ230">
            <v>0</v>
          </cell>
          <cell r="HB230">
            <v>0</v>
          </cell>
          <cell r="HC230">
            <v>0</v>
          </cell>
          <cell r="HE230">
            <v>0</v>
          </cell>
          <cell r="HF230">
            <v>0</v>
          </cell>
          <cell r="HH230">
            <v>0</v>
          </cell>
          <cell r="HI230">
            <v>0</v>
          </cell>
          <cell r="HK230">
            <v>0</v>
          </cell>
          <cell r="HL230">
            <v>0</v>
          </cell>
          <cell r="HN230">
            <v>0</v>
          </cell>
          <cell r="HO230">
            <v>0</v>
          </cell>
          <cell r="HQ230">
            <v>0</v>
          </cell>
          <cell r="HR230">
            <v>0</v>
          </cell>
          <cell r="HT230">
            <v>0</v>
          </cell>
          <cell r="HU230">
            <v>0</v>
          </cell>
          <cell r="HW230">
            <v>0</v>
          </cell>
          <cell r="HX230">
            <v>0</v>
          </cell>
          <cell r="HZ230">
            <v>0</v>
          </cell>
          <cell r="IA230">
            <v>0</v>
          </cell>
          <cell r="IC230">
            <v>0</v>
          </cell>
          <cell r="ID230">
            <v>0</v>
          </cell>
          <cell r="IF230">
            <v>0</v>
          </cell>
        </row>
        <row r="231">
          <cell r="GP231">
            <v>0</v>
          </cell>
          <cell r="GQ231">
            <v>0</v>
          </cell>
          <cell r="GS231">
            <v>0</v>
          </cell>
          <cell r="GT231">
            <v>0</v>
          </cell>
          <cell r="GV231">
            <v>0</v>
          </cell>
          <cell r="GW231">
            <v>0</v>
          </cell>
          <cell r="GY231">
            <v>0</v>
          </cell>
          <cell r="GZ231">
            <v>0</v>
          </cell>
          <cell r="HB231">
            <v>0</v>
          </cell>
          <cell r="HC231">
            <v>0</v>
          </cell>
          <cell r="HE231">
            <v>0</v>
          </cell>
          <cell r="HF231">
            <v>0</v>
          </cell>
          <cell r="HH231">
            <v>0</v>
          </cell>
          <cell r="HI231">
            <v>0</v>
          </cell>
          <cell r="HK231">
            <v>0</v>
          </cell>
          <cell r="HL231">
            <v>0</v>
          </cell>
          <cell r="HN231">
            <v>0</v>
          </cell>
          <cell r="HO231">
            <v>0</v>
          </cell>
          <cell r="HQ231">
            <v>0</v>
          </cell>
          <cell r="HR231">
            <v>0</v>
          </cell>
          <cell r="HT231">
            <v>0</v>
          </cell>
          <cell r="HU231">
            <v>0</v>
          </cell>
          <cell r="HW231">
            <v>0</v>
          </cell>
          <cell r="HX231">
            <v>0</v>
          </cell>
          <cell r="HZ231">
            <v>0</v>
          </cell>
          <cell r="IA231">
            <v>0</v>
          </cell>
          <cell r="IC231">
            <v>0</v>
          </cell>
          <cell r="ID231">
            <v>0</v>
          </cell>
          <cell r="IF231">
            <v>0</v>
          </cell>
        </row>
        <row r="232">
          <cell r="GP232" t="str">
            <v>GTG Inlet Chiller</v>
          </cell>
          <cell r="GQ232">
            <v>0</v>
          </cell>
          <cell r="GS232">
            <v>0</v>
          </cell>
          <cell r="GT232">
            <v>0</v>
          </cell>
          <cell r="GV232">
            <v>0</v>
          </cell>
          <cell r="GW232">
            <v>0</v>
          </cell>
          <cell r="GY232">
            <v>0</v>
          </cell>
          <cell r="GZ232">
            <v>0</v>
          </cell>
          <cell r="HB232">
            <v>0</v>
          </cell>
          <cell r="HC232">
            <v>0</v>
          </cell>
          <cell r="HE232">
            <v>0</v>
          </cell>
          <cell r="HF232">
            <v>0</v>
          </cell>
          <cell r="HH232">
            <v>0</v>
          </cell>
          <cell r="HI232">
            <v>0</v>
          </cell>
          <cell r="HK232">
            <v>0</v>
          </cell>
          <cell r="HL232">
            <v>0</v>
          </cell>
          <cell r="HN232">
            <v>0</v>
          </cell>
          <cell r="HO232">
            <v>0</v>
          </cell>
          <cell r="HQ232">
            <v>0</v>
          </cell>
          <cell r="HR232">
            <v>0</v>
          </cell>
          <cell r="HT232">
            <v>0</v>
          </cell>
          <cell r="HU232">
            <v>0</v>
          </cell>
          <cell r="HW232">
            <v>0</v>
          </cell>
          <cell r="HX232">
            <v>0</v>
          </cell>
          <cell r="HZ232">
            <v>0</v>
          </cell>
          <cell r="IA232">
            <v>0</v>
          </cell>
          <cell r="IC232">
            <v>0</v>
          </cell>
          <cell r="ID232">
            <v>0</v>
          </cell>
          <cell r="IF232">
            <v>0</v>
          </cell>
        </row>
        <row r="233">
          <cell r="GP233" t="str">
            <v>Steam Turbine Bypass Valves</v>
          </cell>
          <cell r="GS233">
            <v>0</v>
          </cell>
          <cell r="GV233">
            <v>0</v>
          </cell>
          <cell r="GY233">
            <v>0</v>
          </cell>
          <cell r="HB233">
            <v>0</v>
          </cell>
          <cell r="HE233">
            <v>0</v>
          </cell>
          <cell r="HH233">
            <v>0</v>
          </cell>
          <cell r="HK233">
            <v>0</v>
          </cell>
          <cell r="HN233">
            <v>0</v>
          </cell>
          <cell r="HQ233">
            <v>0</v>
          </cell>
          <cell r="HT233">
            <v>0</v>
          </cell>
          <cell r="HW233">
            <v>0</v>
          </cell>
          <cell r="HZ233">
            <v>0</v>
          </cell>
          <cell r="IC233">
            <v>0</v>
          </cell>
          <cell r="IF233">
            <v>0</v>
          </cell>
        </row>
        <row r="234">
          <cell r="GP234" t="str">
            <v>Fuel Gas Billing Meter</v>
          </cell>
          <cell r="GS234">
            <v>0</v>
          </cell>
          <cell r="GV234">
            <v>0</v>
          </cell>
          <cell r="GY234">
            <v>0</v>
          </cell>
          <cell r="HB234">
            <v>0</v>
          </cell>
          <cell r="HE234">
            <v>0</v>
          </cell>
          <cell r="HH234">
            <v>0</v>
          </cell>
          <cell r="HK234">
            <v>0</v>
          </cell>
          <cell r="HN234">
            <v>0</v>
          </cell>
          <cell r="HQ234">
            <v>0</v>
          </cell>
          <cell r="HT234">
            <v>0</v>
          </cell>
          <cell r="HW234">
            <v>0</v>
          </cell>
          <cell r="HZ234">
            <v>0</v>
          </cell>
          <cell r="IC234">
            <v>0</v>
          </cell>
          <cell r="IF234">
            <v>0</v>
          </cell>
        </row>
        <row r="235">
          <cell r="GP235" t="str">
            <v>Manual Input 1</v>
          </cell>
          <cell r="GS235">
            <v>0</v>
          </cell>
          <cell r="GV235">
            <v>0</v>
          </cell>
          <cell r="GY235">
            <v>0</v>
          </cell>
          <cell r="HB235">
            <v>0</v>
          </cell>
          <cell r="HE235">
            <v>0</v>
          </cell>
          <cell r="HH235">
            <v>0</v>
          </cell>
          <cell r="HK235">
            <v>0</v>
          </cell>
          <cell r="HN235">
            <v>0</v>
          </cell>
          <cell r="HQ235">
            <v>0</v>
          </cell>
          <cell r="HT235">
            <v>0</v>
          </cell>
          <cell r="HW235">
            <v>0</v>
          </cell>
          <cell r="HZ235">
            <v>0</v>
          </cell>
          <cell r="IC235">
            <v>0</v>
          </cell>
          <cell r="IF235">
            <v>0</v>
          </cell>
        </row>
        <row r="236">
          <cell r="GP236" t="str">
            <v>Manual Input 2</v>
          </cell>
          <cell r="GS236">
            <v>0</v>
          </cell>
          <cell r="GV236">
            <v>0</v>
          </cell>
          <cell r="GY236">
            <v>0</v>
          </cell>
          <cell r="HB236">
            <v>0</v>
          </cell>
          <cell r="HE236">
            <v>0</v>
          </cell>
          <cell r="HH236">
            <v>0</v>
          </cell>
          <cell r="HK236">
            <v>0</v>
          </cell>
          <cell r="HN236">
            <v>0</v>
          </cell>
          <cell r="HQ236">
            <v>0</v>
          </cell>
          <cell r="HT236">
            <v>0</v>
          </cell>
          <cell r="HW236">
            <v>0</v>
          </cell>
          <cell r="HZ236">
            <v>0</v>
          </cell>
          <cell r="IC236">
            <v>0</v>
          </cell>
          <cell r="IF236">
            <v>0</v>
          </cell>
        </row>
        <row r="237">
          <cell r="GP237" t="str">
            <v>Manual Input 3</v>
          </cell>
          <cell r="GS237">
            <v>0</v>
          </cell>
          <cell r="GV237">
            <v>0</v>
          </cell>
          <cell r="GY237">
            <v>0</v>
          </cell>
          <cell r="HB237">
            <v>0</v>
          </cell>
          <cell r="HE237">
            <v>0</v>
          </cell>
          <cell r="HH237">
            <v>0</v>
          </cell>
          <cell r="HK237">
            <v>0</v>
          </cell>
          <cell r="HN237">
            <v>0</v>
          </cell>
          <cell r="HQ237">
            <v>0</v>
          </cell>
          <cell r="HT237">
            <v>0</v>
          </cell>
          <cell r="HW237">
            <v>0</v>
          </cell>
          <cell r="HZ237">
            <v>0</v>
          </cell>
          <cell r="IC237">
            <v>0</v>
          </cell>
          <cell r="IF237">
            <v>0</v>
          </cell>
        </row>
        <row r="238">
          <cell r="GP238" t="str">
            <v>Manual Input 4</v>
          </cell>
          <cell r="GS238">
            <v>0</v>
          </cell>
          <cell r="GV238">
            <v>0</v>
          </cell>
          <cell r="GY238">
            <v>0</v>
          </cell>
          <cell r="HB238">
            <v>0</v>
          </cell>
          <cell r="HE238">
            <v>0</v>
          </cell>
          <cell r="HH238">
            <v>0</v>
          </cell>
          <cell r="HK238">
            <v>0</v>
          </cell>
          <cell r="HN238">
            <v>0</v>
          </cell>
          <cell r="HQ238">
            <v>0</v>
          </cell>
          <cell r="HT238">
            <v>0</v>
          </cell>
          <cell r="HW238">
            <v>0</v>
          </cell>
          <cell r="HZ238">
            <v>0</v>
          </cell>
          <cell r="IC238">
            <v>0</v>
          </cell>
          <cell r="IF238">
            <v>0</v>
          </cell>
        </row>
        <row r="239">
          <cell r="GP239" t="str">
            <v>Manual Input 5</v>
          </cell>
          <cell r="GS239">
            <v>0</v>
          </cell>
          <cell r="GV239">
            <v>0</v>
          </cell>
          <cell r="GY239">
            <v>0</v>
          </cell>
          <cell r="HB239">
            <v>0</v>
          </cell>
          <cell r="HE239">
            <v>0</v>
          </cell>
          <cell r="HH239">
            <v>0</v>
          </cell>
          <cell r="HK239">
            <v>0</v>
          </cell>
          <cell r="HN239">
            <v>0</v>
          </cell>
          <cell r="HQ239">
            <v>0</v>
          </cell>
          <cell r="HT239">
            <v>0</v>
          </cell>
          <cell r="HW239">
            <v>0</v>
          </cell>
          <cell r="HZ239">
            <v>0</v>
          </cell>
          <cell r="IC239">
            <v>0</v>
          </cell>
          <cell r="IF239">
            <v>0</v>
          </cell>
        </row>
        <row r="240">
          <cell r="GP240" t="str">
            <v>Manual Input 6</v>
          </cell>
          <cell r="GS240">
            <v>0</v>
          </cell>
          <cell r="GV240">
            <v>0</v>
          </cell>
          <cell r="GY240">
            <v>0</v>
          </cell>
          <cell r="HB240">
            <v>0</v>
          </cell>
          <cell r="HE240">
            <v>0</v>
          </cell>
          <cell r="HH240">
            <v>0</v>
          </cell>
          <cell r="HK240">
            <v>0</v>
          </cell>
          <cell r="HN240">
            <v>0</v>
          </cell>
          <cell r="HQ240">
            <v>0</v>
          </cell>
          <cell r="HT240">
            <v>0</v>
          </cell>
          <cell r="HW240">
            <v>0</v>
          </cell>
          <cell r="HZ240">
            <v>0</v>
          </cell>
          <cell r="IC240">
            <v>0</v>
          </cell>
          <cell r="IF240">
            <v>0</v>
          </cell>
        </row>
        <row r="241">
          <cell r="GP241" t="str">
            <v>Manual Input 7</v>
          </cell>
          <cell r="GS241">
            <v>0</v>
          </cell>
          <cell r="GV241">
            <v>0</v>
          </cell>
          <cell r="GY241">
            <v>0</v>
          </cell>
          <cell r="HB241">
            <v>0</v>
          </cell>
          <cell r="HE241">
            <v>0</v>
          </cell>
          <cell r="HH241">
            <v>0</v>
          </cell>
          <cell r="HK241">
            <v>0</v>
          </cell>
          <cell r="HN241">
            <v>0</v>
          </cell>
          <cell r="HQ241">
            <v>0</v>
          </cell>
          <cell r="HT241">
            <v>0</v>
          </cell>
          <cell r="HW241">
            <v>0</v>
          </cell>
          <cell r="HZ241">
            <v>0</v>
          </cell>
          <cell r="IC241">
            <v>0</v>
          </cell>
          <cell r="IF241">
            <v>0</v>
          </cell>
        </row>
        <row r="242">
          <cell r="GP242" t="str">
            <v>Manual Input 8</v>
          </cell>
          <cell r="GS242">
            <v>0</v>
          </cell>
          <cell r="GV242">
            <v>0</v>
          </cell>
          <cell r="GY242">
            <v>0</v>
          </cell>
          <cell r="HB242">
            <v>0</v>
          </cell>
          <cell r="HE242">
            <v>0</v>
          </cell>
          <cell r="HH242">
            <v>0</v>
          </cell>
          <cell r="HK242">
            <v>0</v>
          </cell>
          <cell r="HN242">
            <v>0</v>
          </cell>
          <cell r="HQ242">
            <v>0</v>
          </cell>
          <cell r="HT242">
            <v>0</v>
          </cell>
          <cell r="HW242">
            <v>0</v>
          </cell>
          <cell r="HZ242">
            <v>0</v>
          </cell>
          <cell r="IC242">
            <v>0</v>
          </cell>
          <cell r="IF242">
            <v>0</v>
          </cell>
        </row>
        <row r="243">
          <cell r="GP243">
            <v>0</v>
          </cell>
          <cell r="GS243">
            <v>0</v>
          </cell>
          <cell r="GV243">
            <v>0</v>
          </cell>
          <cell r="GY243">
            <v>0</v>
          </cell>
          <cell r="HB243">
            <v>0</v>
          </cell>
          <cell r="HE243">
            <v>0</v>
          </cell>
          <cell r="HH243">
            <v>0</v>
          </cell>
          <cell r="HK243">
            <v>0</v>
          </cell>
          <cell r="HN243">
            <v>0</v>
          </cell>
          <cell r="HQ243">
            <v>0</v>
          </cell>
          <cell r="HT243">
            <v>0</v>
          </cell>
          <cell r="HW243">
            <v>0</v>
          </cell>
          <cell r="HZ243">
            <v>0</v>
          </cell>
          <cell r="IC243">
            <v>0</v>
          </cell>
          <cell r="IF243">
            <v>0</v>
          </cell>
        </row>
        <row r="244">
          <cell r="GP244">
            <v>0</v>
          </cell>
          <cell r="GS244">
            <v>0</v>
          </cell>
          <cell r="GV244">
            <v>0</v>
          </cell>
          <cell r="GY244">
            <v>0</v>
          </cell>
          <cell r="HB244">
            <v>0</v>
          </cell>
          <cell r="HE244">
            <v>0</v>
          </cell>
          <cell r="HH244">
            <v>0</v>
          </cell>
          <cell r="HK244">
            <v>0</v>
          </cell>
          <cell r="HN244">
            <v>0</v>
          </cell>
          <cell r="HQ244">
            <v>0</v>
          </cell>
          <cell r="HT244">
            <v>0</v>
          </cell>
          <cell r="HW244">
            <v>0</v>
          </cell>
          <cell r="HZ244">
            <v>0</v>
          </cell>
          <cell r="IC244">
            <v>0</v>
          </cell>
          <cell r="IF244">
            <v>0</v>
          </cell>
        </row>
        <row r="245">
          <cell r="GP245">
            <v>0</v>
          </cell>
          <cell r="GS245">
            <v>0</v>
          </cell>
          <cell r="GV245">
            <v>0</v>
          </cell>
          <cell r="GY245">
            <v>0</v>
          </cell>
          <cell r="HB245">
            <v>0</v>
          </cell>
          <cell r="HE245">
            <v>0</v>
          </cell>
          <cell r="HH245">
            <v>0</v>
          </cell>
          <cell r="HK245">
            <v>0</v>
          </cell>
          <cell r="HN245">
            <v>0</v>
          </cell>
          <cell r="HQ245">
            <v>0</v>
          </cell>
          <cell r="HT245">
            <v>0</v>
          </cell>
          <cell r="HW245">
            <v>0</v>
          </cell>
          <cell r="HZ245">
            <v>0</v>
          </cell>
          <cell r="IC245">
            <v>0</v>
          </cell>
          <cell r="IF245">
            <v>0</v>
          </cell>
        </row>
        <row r="246">
          <cell r="GP246">
            <v>0</v>
          </cell>
          <cell r="GS246">
            <v>0</v>
          </cell>
          <cell r="GV246">
            <v>0</v>
          </cell>
          <cell r="GY246">
            <v>0</v>
          </cell>
          <cell r="HB246">
            <v>0</v>
          </cell>
          <cell r="HE246">
            <v>0</v>
          </cell>
          <cell r="HH246">
            <v>0</v>
          </cell>
          <cell r="HK246">
            <v>0</v>
          </cell>
          <cell r="HN246">
            <v>0</v>
          </cell>
          <cell r="HQ246">
            <v>0</v>
          </cell>
          <cell r="HT246">
            <v>0</v>
          </cell>
          <cell r="HW246">
            <v>0</v>
          </cell>
          <cell r="HZ246">
            <v>0</v>
          </cell>
          <cell r="IC246">
            <v>0</v>
          </cell>
          <cell r="IF246">
            <v>0</v>
          </cell>
        </row>
        <row r="247">
          <cell r="GP247">
            <v>0</v>
          </cell>
          <cell r="GS247">
            <v>0</v>
          </cell>
          <cell r="GV247">
            <v>0</v>
          </cell>
          <cell r="GY247">
            <v>0</v>
          </cell>
          <cell r="HB247">
            <v>0</v>
          </cell>
          <cell r="HE247">
            <v>0</v>
          </cell>
          <cell r="HH247">
            <v>0</v>
          </cell>
          <cell r="HK247">
            <v>0</v>
          </cell>
          <cell r="HN247">
            <v>0</v>
          </cell>
          <cell r="HQ247">
            <v>0</v>
          </cell>
          <cell r="HT247">
            <v>0</v>
          </cell>
          <cell r="HW247">
            <v>0</v>
          </cell>
          <cell r="HZ247">
            <v>0</v>
          </cell>
          <cell r="IC247">
            <v>0</v>
          </cell>
          <cell r="IF247">
            <v>0</v>
          </cell>
        </row>
        <row r="248">
          <cell r="GP248">
            <v>0</v>
          </cell>
          <cell r="GS248">
            <v>0</v>
          </cell>
          <cell r="GV248">
            <v>0</v>
          </cell>
          <cell r="GY248">
            <v>0</v>
          </cell>
          <cell r="HB248">
            <v>0</v>
          </cell>
          <cell r="HE248">
            <v>0</v>
          </cell>
          <cell r="HH248">
            <v>0</v>
          </cell>
          <cell r="HK248">
            <v>0</v>
          </cell>
          <cell r="HN248">
            <v>0</v>
          </cell>
          <cell r="HQ248">
            <v>0</v>
          </cell>
          <cell r="HT248">
            <v>0</v>
          </cell>
          <cell r="HW248">
            <v>0</v>
          </cell>
          <cell r="HZ248">
            <v>0</v>
          </cell>
          <cell r="IC248">
            <v>0</v>
          </cell>
          <cell r="IF248">
            <v>0</v>
          </cell>
        </row>
        <row r="249">
          <cell r="GP249">
            <v>0</v>
          </cell>
          <cell r="GS249">
            <v>0</v>
          </cell>
          <cell r="GV249">
            <v>0</v>
          </cell>
          <cell r="GY249">
            <v>0</v>
          </cell>
          <cell r="HB249">
            <v>0</v>
          </cell>
          <cell r="HE249">
            <v>0</v>
          </cell>
          <cell r="HH249">
            <v>0</v>
          </cell>
          <cell r="HK249">
            <v>0</v>
          </cell>
          <cell r="HN249">
            <v>0</v>
          </cell>
          <cell r="HQ249">
            <v>0</v>
          </cell>
          <cell r="HT249">
            <v>0</v>
          </cell>
          <cell r="HW249">
            <v>0</v>
          </cell>
          <cell r="HZ249">
            <v>0</v>
          </cell>
          <cell r="IC249">
            <v>0</v>
          </cell>
          <cell r="IF249">
            <v>0</v>
          </cell>
        </row>
        <row r="250">
          <cell r="GP250">
            <v>0</v>
          </cell>
          <cell r="GS250">
            <v>0</v>
          </cell>
          <cell r="GV250">
            <v>0</v>
          </cell>
          <cell r="GY250">
            <v>0</v>
          </cell>
          <cell r="HB250">
            <v>0</v>
          </cell>
          <cell r="HE250">
            <v>0</v>
          </cell>
          <cell r="HH250">
            <v>0</v>
          </cell>
          <cell r="HK250">
            <v>0</v>
          </cell>
          <cell r="HN250">
            <v>0</v>
          </cell>
          <cell r="HQ250">
            <v>0</v>
          </cell>
          <cell r="HT250">
            <v>0</v>
          </cell>
          <cell r="HW250">
            <v>0</v>
          </cell>
          <cell r="HZ250">
            <v>0</v>
          </cell>
          <cell r="IC250">
            <v>0</v>
          </cell>
          <cell r="IF250">
            <v>0</v>
          </cell>
        </row>
        <row r="251">
          <cell r="GP251">
            <v>0</v>
          </cell>
          <cell r="GS251">
            <v>0</v>
          </cell>
          <cell r="GV251">
            <v>0</v>
          </cell>
          <cell r="GY251">
            <v>0</v>
          </cell>
          <cell r="HB251">
            <v>0</v>
          </cell>
          <cell r="HE251">
            <v>0</v>
          </cell>
          <cell r="HH251">
            <v>0</v>
          </cell>
          <cell r="HK251">
            <v>0</v>
          </cell>
          <cell r="HN251">
            <v>0</v>
          </cell>
          <cell r="HQ251">
            <v>0</v>
          </cell>
          <cell r="HT251">
            <v>0</v>
          </cell>
          <cell r="HW251">
            <v>0</v>
          </cell>
          <cell r="HZ251">
            <v>0</v>
          </cell>
          <cell r="IC251">
            <v>0</v>
          </cell>
          <cell r="IF251">
            <v>0</v>
          </cell>
        </row>
        <row r="252">
          <cell r="GP252">
            <v>0</v>
          </cell>
          <cell r="GS252">
            <v>0</v>
          </cell>
          <cell r="GV252">
            <v>0</v>
          </cell>
          <cell r="GY252">
            <v>0</v>
          </cell>
          <cell r="HB252">
            <v>0</v>
          </cell>
          <cell r="HE252">
            <v>0</v>
          </cell>
          <cell r="HH252">
            <v>0</v>
          </cell>
          <cell r="HK252">
            <v>0</v>
          </cell>
          <cell r="HN252">
            <v>0</v>
          </cell>
          <cell r="HQ252">
            <v>0</v>
          </cell>
          <cell r="HT252">
            <v>0</v>
          </cell>
          <cell r="HW252">
            <v>0</v>
          </cell>
          <cell r="HZ252">
            <v>0</v>
          </cell>
          <cell r="IC252">
            <v>0</v>
          </cell>
          <cell r="IF252">
            <v>0</v>
          </cell>
        </row>
        <row r="253">
          <cell r="GP253">
            <v>0</v>
          </cell>
          <cell r="GS253">
            <v>0</v>
          </cell>
          <cell r="GV253">
            <v>0</v>
          </cell>
          <cell r="GY253">
            <v>0</v>
          </cell>
          <cell r="HB253">
            <v>0</v>
          </cell>
          <cell r="HE253">
            <v>0</v>
          </cell>
          <cell r="HH253">
            <v>0</v>
          </cell>
          <cell r="HK253">
            <v>0</v>
          </cell>
          <cell r="HN253">
            <v>0</v>
          </cell>
          <cell r="HQ253">
            <v>0</v>
          </cell>
          <cell r="HT253">
            <v>0</v>
          </cell>
          <cell r="HW253">
            <v>0</v>
          </cell>
          <cell r="HZ253">
            <v>0</v>
          </cell>
          <cell r="IC253">
            <v>0</v>
          </cell>
          <cell r="IF253">
            <v>0</v>
          </cell>
        </row>
        <row r="254">
          <cell r="GP254">
            <v>0</v>
          </cell>
          <cell r="GS254">
            <v>0</v>
          </cell>
          <cell r="GV254">
            <v>0</v>
          </cell>
          <cell r="GY254">
            <v>0</v>
          </cell>
          <cell r="HB254">
            <v>0</v>
          </cell>
          <cell r="HE254">
            <v>0</v>
          </cell>
          <cell r="HH254">
            <v>0</v>
          </cell>
          <cell r="HK254">
            <v>0</v>
          </cell>
          <cell r="HN254">
            <v>0</v>
          </cell>
          <cell r="HQ254">
            <v>0</v>
          </cell>
          <cell r="HT254">
            <v>0</v>
          </cell>
          <cell r="HW254">
            <v>0</v>
          </cell>
          <cell r="HZ254">
            <v>0</v>
          </cell>
          <cell r="IC254">
            <v>0</v>
          </cell>
          <cell r="IF254">
            <v>0</v>
          </cell>
        </row>
        <row r="255">
          <cell r="GP255">
            <v>0</v>
          </cell>
          <cell r="GS255">
            <v>0</v>
          </cell>
          <cell r="GV255">
            <v>0</v>
          </cell>
          <cell r="GY255">
            <v>0</v>
          </cell>
          <cell r="HB255">
            <v>0</v>
          </cell>
          <cell r="HE255">
            <v>0</v>
          </cell>
          <cell r="HH255">
            <v>0</v>
          </cell>
          <cell r="HK255">
            <v>0</v>
          </cell>
          <cell r="HN255">
            <v>0</v>
          </cell>
          <cell r="HQ255">
            <v>0</v>
          </cell>
          <cell r="HT255">
            <v>0</v>
          </cell>
          <cell r="HW255">
            <v>0</v>
          </cell>
          <cell r="HZ255">
            <v>0</v>
          </cell>
          <cell r="IC255">
            <v>0</v>
          </cell>
          <cell r="IF255">
            <v>0</v>
          </cell>
        </row>
        <row r="256">
          <cell r="GP256">
            <v>0</v>
          </cell>
          <cell r="GS256">
            <v>0</v>
          </cell>
          <cell r="GV256">
            <v>0</v>
          </cell>
          <cell r="GY256">
            <v>0</v>
          </cell>
          <cell r="HB256">
            <v>0</v>
          </cell>
          <cell r="HE256">
            <v>0</v>
          </cell>
          <cell r="HH256">
            <v>0</v>
          </cell>
          <cell r="HK256">
            <v>0</v>
          </cell>
          <cell r="HN256">
            <v>0</v>
          </cell>
          <cell r="HQ256">
            <v>0</v>
          </cell>
          <cell r="HT256">
            <v>0</v>
          </cell>
          <cell r="HW256">
            <v>0</v>
          </cell>
          <cell r="HZ256">
            <v>0</v>
          </cell>
          <cell r="IC256">
            <v>0</v>
          </cell>
          <cell r="IF256">
            <v>0</v>
          </cell>
        </row>
        <row r="257">
          <cell r="GP257">
            <v>0</v>
          </cell>
          <cell r="GS257">
            <v>0</v>
          </cell>
          <cell r="GV257">
            <v>0</v>
          </cell>
          <cell r="GY257">
            <v>0</v>
          </cell>
          <cell r="HB257">
            <v>0</v>
          </cell>
          <cell r="HE257">
            <v>0</v>
          </cell>
          <cell r="HH257">
            <v>0</v>
          </cell>
          <cell r="HK257">
            <v>0</v>
          </cell>
          <cell r="HN257">
            <v>0</v>
          </cell>
          <cell r="HQ257">
            <v>0</v>
          </cell>
          <cell r="HT257">
            <v>0</v>
          </cell>
          <cell r="HW257">
            <v>0</v>
          </cell>
          <cell r="HZ257">
            <v>0</v>
          </cell>
          <cell r="IC257">
            <v>0</v>
          </cell>
          <cell r="IF257">
            <v>0</v>
          </cell>
        </row>
        <row r="258">
          <cell r="GP258">
            <v>0</v>
          </cell>
          <cell r="GS258">
            <v>0</v>
          </cell>
          <cell r="GV258">
            <v>0</v>
          </cell>
          <cell r="GY258">
            <v>0</v>
          </cell>
          <cell r="HB258">
            <v>0</v>
          </cell>
          <cell r="HE258">
            <v>0</v>
          </cell>
          <cell r="HH258">
            <v>0</v>
          </cell>
          <cell r="HK258">
            <v>0</v>
          </cell>
          <cell r="HN258">
            <v>0</v>
          </cell>
          <cell r="HQ258">
            <v>0</v>
          </cell>
          <cell r="HT258">
            <v>0</v>
          </cell>
          <cell r="HW258">
            <v>0</v>
          </cell>
          <cell r="HZ258">
            <v>0</v>
          </cell>
          <cell r="IC258">
            <v>0</v>
          </cell>
          <cell r="IF258">
            <v>0</v>
          </cell>
        </row>
        <row r="259">
          <cell r="GP259">
            <v>0</v>
          </cell>
          <cell r="GS259">
            <v>0</v>
          </cell>
          <cell r="GV259">
            <v>0</v>
          </cell>
          <cell r="GY259">
            <v>0</v>
          </cell>
          <cell r="HB259">
            <v>0</v>
          </cell>
          <cell r="HE259">
            <v>0</v>
          </cell>
          <cell r="HH259">
            <v>0</v>
          </cell>
          <cell r="HK259">
            <v>0</v>
          </cell>
          <cell r="HN259">
            <v>0</v>
          </cell>
          <cell r="HQ259">
            <v>0</v>
          </cell>
          <cell r="HT259">
            <v>0</v>
          </cell>
          <cell r="HW259">
            <v>0</v>
          </cell>
          <cell r="HZ259">
            <v>0</v>
          </cell>
          <cell r="IC259">
            <v>0</v>
          </cell>
          <cell r="IF259">
            <v>0</v>
          </cell>
        </row>
        <row r="264">
          <cell r="GQ264" t="str">
            <v>Electrical</v>
          </cell>
        </row>
        <row r="268">
          <cell r="GP268" t="str">
            <v>Description</v>
          </cell>
          <cell r="GS268">
            <v>1</v>
          </cell>
          <cell r="GV268">
            <v>2</v>
          </cell>
          <cell r="GY268">
            <v>3</v>
          </cell>
          <cell r="HB268">
            <v>4</v>
          </cell>
          <cell r="HE268">
            <v>5</v>
          </cell>
          <cell r="HH268">
            <v>6</v>
          </cell>
          <cell r="HK268">
            <v>7</v>
          </cell>
          <cell r="HN268">
            <v>8</v>
          </cell>
          <cell r="HQ268">
            <v>9</v>
          </cell>
          <cell r="HT268">
            <v>10</v>
          </cell>
          <cell r="HW268">
            <v>11</v>
          </cell>
          <cell r="HZ268">
            <v>12</v>
          </cell>
          <cell r="IC268">
            <v>13</v>
          </cell>
          <cell r="IF268">
            <v>14</v>
          </cell>
          <cell r="IG268">
            <v>15</v>
          </cell>
          <cell r="IH268">
            <v>16</v>
          </cell>
        </row>
        <row r="269">
          <cell r="GP269" t="str">
            <v>CTG GSU - GE 7241FA.05</v>
          </cell>
          <cell r="GQ269">
            <v>2000</v>
          </cell>
          <cell r="GS269">
            <v>2000</v>
          </cell>
          <cell r="GT269">
            <v>2000</v>
          </cell>
          <cell r="GV269">
            <v>2000</v>
          </cell>
          <cell r="GW269">
            <v>2000</v>
          </cell>
          <cell r="GY269">
            <v>2000</v>
          </cell>
          <cell r="GZ269">
            <v>2000</v>
          </cell>
          <cell r="HB269">
            <v>2000</v>
          </cell>
          <cell r="HC269">
            <v>2000</v>
          </cell>
          <cell r="HE269">
            <v>2000</v>
          </cell>
          <cell r="HF269">
            <v>2000</v>
          </cell>
          <cell r="HH269">
            <v>2000</v>
          </cell>
          <cell r="HI269">
            <v>2000</v>
          </cell>
          <cell r="HK269">
            <v>2000</v>
          </cell>
          <cell r="HL269">
            <v>2000</v>
          </cell>
          <cell r="HN269">
            <v>2000</v>
          </cell>
          <cell r="HO269">
            <v>2000</v>
          </cell>
          <cell r="HQ269">
            <v>2000</v>
          </cell>
          <cell r="HR269">
            <v>2000</v>
          </cell>
          <cell r="HT269">
            <v>2000</v>
          </cell>
          <cell r="HU269">
            <v>2000</v>
          </cell>
          <cell r="HW269">
            <v>2000</v>
          </cell>
          <cell r="HX269">
            <v>2000</v>
          </cell>
          <cell r="HZ269">
            <v>2000</v>
          </cell>
          <cell r="IA269">
            <v>2000</v>
          </cell>
          <cell r="IC269">
            <v>2000</v>
          </cell>
          <cell r="ID269">
            <v>2000</v>
          </cell>
          <cell r="IF269">
            <v>2000</v>
          </cell>
        </row>
        <row r="270">
          <cell r="GP270" t="str">
            <v>CTG Iso Phase Bus</v>
          </cell>
          <cell r="GQ270">
            <v>25</v>
          </cell>
          <cell r="GS270">
            <v>25</v>
          </cell>
          <cell r="GT270">
            <v>25</v>
          </cell>
          <cell r="GV270">
            <v>25</v>
          </cell>
          <cell r="GW270">
            <v>25</v>
          </cell>
          <cell r="GY270">
            <v>25</v>
          </cell>
          <cell r="GZ270">
            <v>25</v>
          </cell>
          <cell r="HB270">
            <v>25</v>
          </cell>
          <cell r="HC270">
            <v>25</v>
          </cell>
          <cell r="HE270">
            <v>25</v>
          </cell>
          <cell r="HF270">
            <v>25</v>
          </cell>
          <cell r="HH270">
            <v>25</v>
          </cell>
          <cell r="HI270">
            <v>25</v>
          </cell>
          <cell r="HK270">
            <v>25</v>
          </cell>
          <cell r="HL270">
            <v>25</v>
          </cell>
          <cell r="HN270">
            <v>25</v>
          </cell>
          <cell r="HO270">
            <v>25</v>
          </cell>
          <cell r="HQ270">
            <v>25</v>
          </cell>
          <cell r="HR270">
            <v>25</v>
          </cell>
          <cell r="HT270">
            <v>25</v>
          </cell>
          <cell r="HU270">
            <v>25</v>
          </cell>
          <cell r="HW270">
            <v>25</v>
          </cell>
          <cell r="HX270">
            <v>25</v>
          </cell>
          <cell r="HZ270">
            <v>25</v>
          </cell>
          <cell r="IA270">
            <v>25</v>
          </cell>
          <cell r="IC270">
            <v>25</v>
          </cell>
          <cell r="ID270">
            <v>25</v>
          </cell>
          <cell r="IF270">
            <v>25</v>
          </cell>
        </row>
        <row r="271">
          <cell r="GP271" t="str">
            <v>CT Generator Breaker</v>
          </cell>
          <cell r="GQ271">
            <v>1000</v>
          </cell>
          <cell r="GS271">
            <v>1000</v>
          </cell>
          <cell r="GT271">
            <v>1000</v>
          </cell>
          <cell r="GV271">
            <v>1000</v>
          </cell>
          <cell r="GW271">
            <v>1000</v>
          </cell>
          <cell r="GY271">
            <v>1000</v>
          </cell>
          <cell r="GZ271">
            <v>1000</v>
          </cell>
          <cell r="HB271">
            <v>1000</v>
          </cell>
          <cell r="HC271">
            <v>1000</v>
          </cell>
          <cell r="HE271">
            <v>1000</v>
          </cell>
          <cell r="HF271">
            <v>1000</v>
          </cell>
          <cell r="HH271">
            <v>1000</v>
          </cell>
          <cell r="HI271">
            <v>1000</v>
          </cell>
          <cell r="HK271">
            <v>1000</v>
          </cell>
          <cell r="HL271">
            <v>1000</v>
          </cell>
          <cell r="HN271">
            <v>1000</v>
          </cell>
          <cell r="HO271">
            <v>1000</v>
          </cell>
          <cell r="HQ271">
            <v>1000</v>
          </cell>
          <cell r="HR271">
            <v>1000</v>
          </cell>
          <cell r="HT271">
            <v>1000</v>
          </cell>
          <cell r="HU271">
            <v>1000</v>
          </cell>
          <cell r="HW271">
            <v>1000</v>
          </cell>
          <cell r="HX271">
            <v>1000</v>
          </cell>
          <cell r="HZ271">
            <v>1000</v>
          </cell>
          <cell r="IA271">
            <v>1000</v>
          </cell>
          <cell r="IC271">
            <v>1000</v>
          </cell>
          <cell r="ID271">
            <v>1000</v>
          </cell>
          <cell r="IF271">
            <v>1000</v>
          </cell>
        </row>
        <row r="272">
          <cell r="GP272">
            <v>0</v>
          </cell>
          <cell r="GS272">
            <v>0</v>
          </cell>
          <cell r="GV272">
            <v>0</v>
          </cell>
          <cell r="GY272">
            <v>0</v>
          </cell>
          <cell r="HB272">
            <v>0</v>
          </cell>
          <cell r="HE272">
            <v>0</v>
          </cell>
          <cell r="HH272">
            <v>0</v>
          </cell>
          <cell r="HK272">
            <v>0</v>
          </cell>
          <cell r="HN272">
            <v>0</v>
          </cell>
          <cell r="HQ272">
            <v>0</v>
          </cell>
          <cell r="HT272">
            <v>0</v>
          </cell>
          <cell r="HW272">
            <v>0</v>
          </cell>
          <cell r="HZ272">
            <v>0</v>
          </cell>
          <cell r="IC272">
            <v>0</v>
          </cell>
          <cell r="IF272">
            <v>0</v>
          </cell>
        </row>
        <row r="273">
          <cell r="GP273" t="str">
            <v>STG Iso Phase Bus</v>
          </cell>
          <cell r="GQ273">
            <v>25</v>
          </cell>
          <cell r="GS273">
            <v>25</v>
          </cell>
          <cell r="GT273">
            <v>25</v>
          </cell>
          <cell r="GV273">
            <v>25</v>
          </cell>
          <cell r="GW273">
            <v>25</v>
          </cell>
          <cell r="GY273">
            <v>25</v>
          </cell>
          <cell r="GZ273">
            <v>25</v>
          </cell>
          <cell r="HB273">
            <v>25</v>
          </cell>
          <cell r="HC273">
            <v>25</v>
          </cell>
          <cell r="HE273">
            <v>25</v>
          </cell>
          <cell r="HF273">
            <v>25</v>
          </cell>
          <cell r="HH273">
            <v>25</v>
          </cell>
          <cell r="HI273">
            <v>25</v>
          </cell>
          <cell r="HK273">
            <v>25</v>
          </cell>
          <cell r="HL273">
            <v>25</v>
          </cell>
          <cell r="HN273">
            <v>25</v>
          </cell>
          <cell r="HO273">
            <v>25</v>
          </cell>
          <cell r="HQ273">
            <v>25</v>
          </cell>
          <cell r="HR273">
            <v>25</v>
          </cell>
          <cell r="HT273">
            <v>25</v>
          </cell>
          <cell r="HU273">
            <v>25</v>
          </cell>
          <cell r="HW273">
            <v>25</v>
          </cell>
          <cell r="HX273">
            <v>25</v>
          </cell>
          <cell r="HZ273">
            <v>25</v>
          </cell>
          <cell r="IA273">
            <v>25</v>
          </cell>
          <cell r="IC273">
            <v>25</v>
          </cell>
          <cell r="ID273">
            <v>25</v>
          </cell>
          <cell r="IF273">
            <v>25</v>
          </cell>
        </row>
        <row r="274">
          <cell r="GP274" t="str">
            <v>ST Generator Breaker</v>
          </cell>
          <cell r="GQ274">
            <v>1000</v>
          </cell>
          <cell r="GS274">
            <v>1000</v>
          </cell>
          <cell r="GT274">
            <v>1000</v>
          </cell>
          <cell r="GV274">
            <v>1000</v>
          </cell>
          <cell r="GW274">
            <v>1000</v>
          </cell>
          <cell r="GY274">
            <v>1000</v>
          </cell>
          <cell r="GZ274">
            <v>1000</v>
          </cell>
          <cell r="HB274">
            <v>1000</v>
          </cell>
          <cell r="HC274">
            <v>1000</v>
          </cell>
          <cell r="HE274">
            <v>1000</v>
          </cell>
          <cell r="HF274">
            <v>1000</v>
          </cell>
          <cell r="HH274">
            <v>1000</v>
          </cell>
          <cell r="HI274">
            <v>1000</v>
          </cell>
          <cell r="HK274">
            <v>1000</v>
          </cell>
          <cell r="HL274">
            <v>1000</v>
          </cell>
          <cell r="HN274">
            <v>1000</v>
          </cell>
          <cell r="HO274">
            <v>1000</v>
          </cell>
          <cell r="HQ274">
            <v>1000</v>
          </cell>
          <cell r="HR274">
            <v>1000</v>
          </cell>
          <cell r="HT274">
            <v>1000</v>
          </cell>
          <cell r="HU274">
            <v>1000</v>
          </cell>
          <cell r="HW274">
            <v>1000</v>
          </cell>
          <cell r="HX274">
            <v>1000</v>
          </cell>
          <cell r="HZ274">
            <v>1000</v>
          </cell>
          <cell r="IA274">
            <v>1000</v>
          </cell>
          <cell r="IC274">
            <v>1000</v>
          </cell>
          <cell r="ID274">
            <v>1000</v>
          </cell>
          <cell r="IF274">
            <v>1000</v>
          </cell>
        </row>
        <row r="275">
          <cell r="GP275" t="str">
            <v>Aux. Transformers</v>
          </cell>
          <cell r="GQ275">
            <v>100</v>
          </cell>
          <cell r="GS275">
            <v>100</v>
          </cell>
          <cell r="GT275">
            <v>100</v>
          </cell>
          <cell r="GV275">
            <v>100</v>
          </cell>
          <cell r="GW275">
            <v>100</v>
          </cell>
          <cell r="GY275">
            <v>100</v>
          </cell>
          <cell r="GZ275">
            <v>100</v>
          </cell>
          <cell r="HB275">
            <v>100</v>
          </cell>
          <cell r="HC275">
            <v>100</v>
          </cell>
          <cell r="HE275">
            <v>100</v>
          </cell>
          <cell r="HF275">
            <v>100</v>
          </cell>
          <cell r="HH275">
            <v>100</v>
          </cell>
          <cell r="HI275">
            <v>100</v>
          </cell>
          <cell r="HK275">
            <v>100</v>
          </cell>
          <cell r="HL275">
            <v>100</v>
          </cell>
          <cell r="HN275">
            <v>100</v>
          </cell>
          <cell r="HO275">
            <v>100</v>
          </cell>
          <cell r="HQ275">
            <v>100</v>
          </cell>
          <cell r="HR275">
            <v>100</v>
          </cell>
          <cell r="HT275">
            <v>100</v>
          </cell>
          <cell r="HU275">
            <v>100</v>
          </cell>
          <cell r="HW275">
            <v>100</v>
          </cell>
          <cell r="HX275">
            <v>100</v>
          </cell>
          <cell r="HZ275">
            <v>100</v>
          </cell>
          <cell r="IA275">
            <v>100</v>
          </cell>
          <cell r="IC275">
            <v>100</v>
          </cell>
          <cell r="ID275">
            <v>100</v>
          </cell>
          <cell r="IF275">
            <v>100</v>
          </cell>
        </row>
        <row r="276">
          <cell r="GP276">
            <v>0</v>
          </cell>
          <cell r="GS276">
            <v>0</v>
          </cell>
          <cell r="GV276">
            <v>0</v>
          </cell>
          <cell r="GY276">
            <v>0</v>
          </cell>
          <cell r="HB276">
            <v>0</v>
          </cell>
          <cell r="HE276">
            <v>0</v>
          </cell>
          <cell r="HH276">
            <v>0</v>
          </cell>
          <cell r="HK276">
            <v>0</v>
          </cell>
          <cell r="HN276">
            <v>0</v>
          </cell>
          <cell r="HQ276">
            <v>0</v>
          </cell>
          <cell r="HT276">
            <v>0</v>
          </cell>
          <cell r="HW276">
            <v>0</v>
          </cell>
          <cell r="HZ276">
            <v>0</v>
          </cell>
          <cell r="IC276">
            <v>0</v>
          </cell>
          <cell r="IF276">
            <v>0</v>
          </cell>
        </row>
        <row r="277">
          <cell r="GP277" t="str">
            <v>PDC</v>
          </cell>
          <cell r="GQ277">
            <v>5</v>
          </cell>
          <cell r="GS277">
            <v>5</v>
          </cell>
          <cell r="GT277">
            <v>5</v>
          </cell>
          <cell r="GV277">
            <v>5</v>
          </cell>
          <cell r="GW277">
            <v>5</v>
          </cell>
          <cell r="GY277">
            <v>5</v>
          </cell>
          <cell r="GZ277">
            <v>5</v>
          </cell>
          <cell r="HB277">
            <v>5</v>
          </cell>
          <cell r="HC277">
            <v>5</v>
          </cell>
          <cell r="HE277">
            <v>5</v>
          </cell>
          <cell r="HF277">
            <v>5</v>
          </cell>
          <cell r="HH277">
            <v>5</v>
          </cell>
          <cell r="HI277">
            <v>5</v>
          </cell>
          <cell r="HK277">
            <v>5</v>
          </cell>
          <cell r="HL277">
            <v>5</v>
          </cell>
          <cell r="HN277">
            <v>5</v>
          </cell>
          <cell r="HO277">
            <v>5</v>
          </cell>
          <cell r="HQ277">
            <v>5</v>
          </cell>
          <cell r="HR277">
            <v>5</v>
          </cell>
          <cell r="HT277">
            <v>5</v>
          </cell>
          <cell r="HU277">
            <v>5</v>
          </cell>
          <cell r="HW277">
            <v>5</v>
          </cell>
          <cell r="HX277">
            <v>5</v>
          </cell>
          <cell r="HZ277">
            <v>5</v>
          </cell>
          <cell r="IA277">
            <v>5</v>
          </cell>
          <cell r="IC277">
            <v>5</v>
          </cell>
          <cell r="ID277">
            <v>5</v>
          </cell>
          <cell r="IF277">
            <v>5</v>
          </cell>
        </row>
        <row r="278">
          <cell r="GP278" t="str">
            <v>480V Non segregated Bus Type 1</v>
          </cell>
          <cell r="GQ278">
            <v>200</v>
          </cell>
          <cell r="GS278">
            <v>200</v>
          </cell>
          <cell r="GT278">
            <v>200</v>
          </cell>
          <cell r="GV278">
            <v>200</v>
          </cell>
          <cell r="GW278">
            <v>200</v>
          </cell>
          <cell r="GY278">
            <v>200</v>
          </cell>
          <cell r="GZ278">
            <v>200</v>
          </cell>
          <cell r="HB278">
            <v>200</v>
          </cell>
          <cell r="HC278">
            <v>200</v>
          </cell>
          <cell r="HE278">
            <v>200</v>
          </cell>
          <cell r="HF278">
            <v>200</v>
          </cell>
          <cell r="HH278">
            <v>200</v>
          </cell>
          <cell r="HI278">
            <v>200</v>
          </cell>
          <cell r="HK278">
            <v>200</v>
          </cell>
          <cell r="HL278">
            <v>200</v>
          </cell>
          <cell r="HN278">
            <v>200</v>
          </cell>
          <cell r="HO278">
            <v>200</v>
          </cell>
          <cell r="HQ278">
            <v>200</v>
          </cell>
          <cell r="HR278">
            <v>200</v>
          </cell>
          <cell r="HT278">
            <v>200</v>
          </cell>
          <cell r="HU278">
            <v>200</v>
          </cell>
          <cell r="HW278">
            <v>200</v>
          </cell>
          <cell r="HX278">
            <v>200</v>
          </cell>
          <cell r="HZ278">
            <v>200</v>
          </cell>
          <cell r="IA278">
            <v>200</v>
          </cell>
          <cell r="IC278">
            <v>200</v>
          </cell>
          <cell r="ID278">
            <v>200</v>
          </cell>
          <cell r="IF278">
            <v>200</v>
          </cell>
        </row>
        <row r="279">
          <cell r="GP279" t="str">
            <v>480V Non segregated Bus Type 2</v>
          </cell>
          <cell r="GQ279">
            <v>200</v>
          </cell>
          <cell r="GS279">
            <v>200</v>
          </cell>
          <cell r="GT279">
            <v>200</v>
          </cell>
          <cell r="GV279">
            <v>200</v>
          </cell>
          <cell r="GW279">
            <v>200</v>
          </cell>
          <cell r="GY279">
            <v>200</v>
          </cell>
          <cell r="GZ279">
            <v>200</v>
          </cell>
          <cell r="HB279">
            <v>200</v>
          </cell>
          <cell r="HC279">
            <v>200</v>
          </cell>
          <cell r="HE279">
            <v>200</v>
          </cell>
          <cell r="HF279">
            <v>200</v>
          </cell>
          <cell r="HH279">
            <v>200</v>
          </cell>
          <cell r="HI279">
            <v>200</v>
          </cell>
          <cell r="HK279">
            <v>200</v>
          </cell>
          <cell r="HL279">
            <v>200</v>
          </cell>
          <cell r="HN279">
            <v>200</v>
          </cell>
          <cell r="HO279">
            <v>200</v>
          </cell>
          <cell r="HQ279">
            <v>200</v>
          </cell>
          <cell r="HR279">
            <v>200</v>
          </cell>
          <cell r="HT279">
            <v>200</v>
          </cell>
          <cell r="HU279">
            <v>200</v>
          </cell>
          <cell r="HW279">
            <v>200</v>
          </cell>
          <cell r="HX279">
            <v>200</v>
          </cell>
          <cell r="HZ279">
            <v>200</v>
          </cell>
          <cell r="IA279">
            <v>200</v>
          </cell>
          <cell r="IC279">
            <v>200</v>
          </cell>
          <cell r="ID279">
            <v>200</v>
          </cell>
          <cell r="IF279">
            <v>200</v>
          </cell>
        </row>
        <row r="280">
          <cell r="GP280" t="str">
            <v>480V Non segregated Bus Type 3</v>
          </cell>
          <cell r="GQ280">
            <v>200</v>
          </cell>
          <cell r="GS280">
            <v>200</v>
          </cell>
          <cell r="GT280">
            <v>200</v>
          </cell>
          <cell r="GV280">
            <v>200</v>
          </cell>
          <cell r="GW280">
            <v>200</v>
          </cell>
          <cell r="GY280">
            <v>200</v>
          </cell>
          <cell r="GZ280">
            <v>200</v>
          </cell>
          <cell r="HB280">
            <v>200</v>
          </cell>
          <cell r="HC280">
            <v>200</v>
          </cell>
          <cell r="HE280">
            <v>200</v>
          </cell>
          <cell r="HF280">
            <v>200</v>
          </cell>
          <cell r="HH280">
            <v>200</v>
          </cell>
          <cell r="HI280">
            <v>200</v>
          </cell>
          <cell r="HK280">
            <v>200</v>
          </cell>
          <cell r="HL280">
            <v>200</v>
          </cell>
          <cell r="HN280">
            <v>200</v>
          </cell>
          <cell r="HO280">
            <v>200</v>
          </cell>
          <cell r="HQ280">
            <v>200</v>
          </cell>
          <cell r="HR280">
            <v>200</v>
          </cell>
          <cell r="HT280">
            <v>200</v>
          </cell>
          <cell r="HU280">
            <v>200</v>
          </cell>
          <cell r="HW280">
            <v>200</v>
          </cell>
          <cell r="HX280">
            <v>200</v>
          </cell>
          <cell r="HZ280">
            <v>200</v>
          </cell>
          <cell r="IA280">
            <v>200</v>
          </cell>
          <cell r="IC280">
            <v>200</v>
          </cell>
          <cell r="ID280">
            <v>200</v>
          </cell>
          <cell r="IF280">
            <v>200</v>
          </cell>
        </row>
        <row r="281">
          <cell r="GP281" t="str">
            <v>480V Non segregated Bus Type 4</v>
          </cell>
          <cell r="GQ281">
            <v>200</v>
          </cell>
          <cell r="GS281">
            <v>200</v>
          </cell>
          <cell r="GT281">
            <v>200</v>
          </cell>
          <cell r="GV281">
            <v>200</v>
          </cell>
          <cell r="GW281">
            <v>200</v>
          </cell>
          <cell r="GY281">
            <v>200</v>
          </cell>
          <cell r="GZ281">
            <v>200</v>
          </cell>
          <cell r="HB281">
            <v>200</v>
          </cell>
          <cell r="HC281">
            <v>200</v>
          </cell>
          <cell r="HE281">
            <v>200</v>
          </cell>
          <cell r="HF281">
            <v>200</v>
          </cell>
          <cell r="HH281">
            <v>200</v>
          </cell>
          <cell r="HI281">
            <v>200</v>
          </cell>
          <cell r="HK281">
            <v>200</v>
          </cell>
          <cell r="HL281">
            <v>200</v>
          </cell>
          <cell r="HN281">
            <v>200</v>
          </cell>
          <cell r="HO281">
            <v>200</v>
          </cell>
          <cell r="HQ281">
            <v>200</v>
          </cell>
          <cell r="HR281">
            <v>200</v>
          </cell>
          <cell r="HT281">
            <v>200</v>
          </cell>
          <cell r="HU281">
            <v>200</v>
          </cell>
          <cell r="HW281">
            <v>200</v>
          </cell>
          <cell r="HX281">
            <v>200</v>
          </cell>
          <cell r="HZ281">
            <v>200</v>
          </cell>
          <cell r="IA281">
            <v>200</v>
          </cell>
          <cell r="IC281">
            <v>200</v>
          </cell>
          <cell r="ID281">
            <v>200</v>
          </cell>
          <cell r="IF281">
            <v>200</v>
          </cell>
        </row>
        <row r="282">
          <cell r="GP282" t="str">
            <v>LV Switchgear</v>
          </cell>
          <cell r="GQ282">
            <v>100</v>
          </cell>
          <cell r="GS282">
            <v>100</v>
          </cell>
          <cell r="GT282">
            <v>100</v>
          </cell>
          <cell r="GV282">
            <v>100</v>
          </cell>
          <cell r="GW282">
            <v>100</v>
          </cell>
          <cell r="GY282">
            <v>100</v>
          </cell>
          <cell r="GZ282">
            <v>100</v>
          </cell>
          <cell r="HB282">
            <v>100</v>
          </cell>
          <cell r="HC282">
            <v>100</v>
          </cell>
          <cell r="HE282">
            <v>100</v>
          </cell>
          <cell r="HF282">
            <v>100</v>
          </cell>
          <cell r="HH282">
            <v>100</v>
          </cell>
          <cell r="HI282">
            <v>100</v>
          </cell>
          <cell r="HK282">
            <v>100</v>
          </cell>
          <cell r="HL282">
            <v>100</v>
          </cell>
          <cell r="HN282">
            <v>100</v>
          </cell>
          <cell r="HO282">
            <v>100</v>
          </cell>
          <cell r="HQ282">
            <v>100</v>
          </cell>
          <cell r="HR282">
            <v>100</v>
          </cell>
          <cell r="HT282">
            <v>100</v>
          </cell>
          <cell r="HU282">
            <v>100</v>
          </cell>
          <cell r="HW282">
            <v>100</v>
          </cell>
          <cell r="HX282">
            <v>100</v>
          </cell>
          <cell r="HZ282">
            <v>100</v>
          </cell>
          <cell r="IA282">
            <v>100</v>
          </cell>
          <cell r="IC282">
            <v>100</v>
          </cell>
          <cell r="ID282">
            <v>100</v>
          </cell>
          <cell r="IF282">
            <v>100</v>
          </cell>
        </row>
        <row r="283">
          <cell r="GP283" t="str">
            <v>MCCs - CTG</v>
          </cell>
          <cell r="GQ283">
            <v>100</v>
          </cell>
          <cell r="GS283">
            <v>100</v>
          </cell>
          <cell r="GT283">
            <v>100</v>
          </cell>
          <cell r="GV283">
            <v>100</v>
          </cell>
          <cell r="GW283">
            <v>100</v>
          </cell>
          <cell r="GY283">
            <v>100</v>
          </cell>
          <cell r="GZ283">
            <v>100</v>
          </cell>
          <cell r="HB283">
            <v>100</v>
          </cell>
          <cell r="HC283">
            <v>100</v>
          </cell>
          <cell r="HE283">
            <v>100</v>
          </cell>
          <cell r="HF283">
            <v>100</v>
          </cell>
          <cell r="HH283">
            <v>100</v>
          </cell>
          <cell r="HI283">
            <v>100</v>
          </cell>
          <cell r="HK283">
            <v>100</v>
          </cell>
          <cell r="HL283">
            <v>100</v>
          </cell>
          <cell r="HN283">
            <v>100</v>
          </cell>
          <cell r="HO283">
            <v>100</v>
          </cell>
          <cell r="HQ283">
            <v>100</v>
          </cell>
          <cell r="HR283">
            <v>100</v>
          </cell>
          <cell r="HT283">
            <v>100</v>
          </cell>
          <cell r="HU283">
            <v>100</v>
          </cell>
          <cell r="HW283">
            <v>100</v>
          </cell>
          <cell r="HX283">
            <v>100</v>
          </cell>
          <cell r="HZ283">
            <v>100</v>
          </cell>
          <cell r="IA283">
            <v>100</v>
          </cell>
          <cell r="IC283">
            <v>100</v>
          </cell>
          <cell r="ID283">
            <v>100</v>
          </cell>
          <cell r="IF283">
            <v>100</v>
          </cell>
        </row>
        <row r="284">
          <cell r="GP284" t="str">
            <v>MCCs - HRSG</v>
          </cell>
          <cell r="GQ284">
            <v>100</v>
          </cell>
          <cell r="GS284">
            <v>100</v>
          </cell>
          <cell r="GT284">
            <v>100</v>
          </cell>
          <cell r="GV284">
            <v>100</v>
          </cell>
          <cell r="GW284">
            <v>100</v>
          </cell>
          <cell r="GY284">
            <v>100</v>
          </cell>
          <cell r="GZ284">
            <v>100</v>
          </cell>
          <cell r="HB284">
            <v>100</v>
          </cell>
          <cell r="HC284">
            <v>100</v>
          </cell>
          <cell r="HE284">
            <v>100</v>
          </cell>
          <cell r="HF284">
            <v>100</v>
          </cell>
          <cell r="HH284">
            <v>100</v>
          </cell>
          <cell r="HI284">
            <v>100</v>
          </cell>
          <cell r="HK284">
            <v>100</v>
          </cell>
          <cell r="HL284">
            <v>100</v>
          </cell>
          <cell r="HN284">
            <v>100</v>
          </cell>
          <cell r="HO284">
            <v>100</v>
          </cell>
          <cell r="HQ284">
            <v>100</v>
          </cell>
          <cell r="HR284">
            <v>100</v>
          </cell>
          <cell r="HT284">
            <v>100</v>
          </cell>
          <cell r="HU284">
            <v>100</v>
          </cell>
          <cell r="HW284">
            <v>100</v>
          </cell>
          <cell r="HX284">
            <v>100</v>
          </cell>
          <cell r="HZ284">
            <v>100</v>
          </cell>
          <cell r="IA284">
            <v>100</v>
          </cell>
          <cell r="IC284">
            <v>100</v>
          </cell>
          <cell r="ID284">
            <v>100</v>
          </cell>
          <cell r="IF284">
            <v>100</v>
          </cell>
        </row>
        <row r="285">
          <cell r="GP285" t="str">
            <v>MCCs - STG</v>
          </cell>
          <cell r="GQ285">
            <v>100</v>
          </cell>
          <cell r="GS285">
            <v>100</v>
          </cell>
          <cell r="GT285">
            <v>100</v>
          </cell>
          <cell r="GV285">
            <v>100</v>
          </cell>
          <cell r="GW285">
            <v>100</v>
          </cell>
          <cell r="GY285">
            <v>100</v>
          </cell>
          <cell r="GZ285">
            <v>100</v>
          </cell>
          <cell r="HB285">
            <v>100</v>
          </cell>
          <cell r="HC285">
            <v>100</v>
          </cell>
          <cell r="HE285">
            <v>100</v>
          </cell>
          <cell r="HF285">
            <v>100</v>
          </cell>
          <cell r="HH285">
            <v>100</v>
          </cell>
          <cell r="HI285">
            <v>100</v>
          </cell>
          <cell r="HK285">
            <v>100</v>
          </cell>
          <cell r="HL285">
            <v>100</v>
          </cell>
          <cell r="HN285">
            <v>100</v>
          </cell>
          <cell r="HO285">
            <v>100</v>
          </cell>
          <cell r="HQ285">
            <v>100</v>
          </cell>
          <cell r="HR285">
            <v>100</v>
          </cell>
          <cell r="HT285">
            <v>100</v>
          </cell>
          <cell r="HU285">
            <v>100</v>
          </cell>
          <cell r="HW285">
            <v>100</v>
          </cell>
          <cell r="HX285">
            <v>100</v>
          </cell>
          <cell r="HZ285">
            <v>100</v>
          </cell>
          <cell r="IA285">
            <v>100</v>
          </cell>
          <cell r="IC285">
            <v>100</v>
          </cell>
          <cell r="ID285">
            <v>100</v>
          </cell>
          <cell r="IF285">
            <v>100</v>
          </cell>
        </row>
        <row r="286">
          <cell r="GP286" t="str">
            <v>MCCs</v>
          </cell>
          <cell r="GQ286">
            <v>100</v>
          </cell>
          <cell r="GS286">
            <v>100</v>
          </cell>
          <cell r="GT286">
            <v>100</v>
          </cell>
          <cell r="GV286">
            <v>100</v>
          </cell>
          <cell r="GW286">
            <v>100</v>
          </cell>
          <cell r="GY286">
            <v>100</v>
          </cell>
          <cell r="GZ286">
            <v>100</v>
          </cell>
          <cell r="HB286">
            <v>100</v>
          </cell>
          <cell r="HC286">
            <v>100</v>
          </cell>
          <cell r="HE286">
            <v>100</v>
          </cell>
          <cell r="HF286">
            <v>100</v>
          </cell>
          <cell r="HH286">
            <v>100</v>
          </cell>
          <cell r="HI286">
            <v>100</v>
          </cell>
          <cell r="HK286">
            <v>100</v>
          </cell>
          <cell r="HL286">
            <v>100</v>
          </cell>
          <cell r="HN286">
            <v>100</v>
          </cell>
          <cell r="HO286">
            <v>100</v>
          </cell>
          <cell r="HQ286">
            <v>100</v>
          </cell>
          <cell r="HR286">
            <v>100</v>
          </cell>
          <cell r="HT286">
            <v>100</v>
          </cell>
          <cell r="HU286">
            <v>100</v>
          </cell>
          <cell r="HW286">
            <v>100</v>
          </cell>
          <cell r="HX286">
            <v>100</v>
          </cell>
          <cell r="HZ286">
            <v>100</v>
          </cell>
          <cell r="IA286">
            <v>100</v>
          </cell>
          <cell r="IC286">
            <v>100</v>
          </cell>
          <cell r="ID286">
            <v>100</v>
          </cell>
          <cell r="IF286">
            <v>100</v>
          </cell>
        </row>
        <row r="287">
          <cell r="GP287" t="str">
            <v xml:space="preserve">Plant Dependant MCCs - </v>
          </cell>
          <cell r="GQ287">
            <v>100</v>
          </cell>
          <cell r="GS287">
            <v>100</v>
          </cell>
          <cell r="GT287">
            <v>100</v>
          </cell>
          <cell r="GV287">
            <v>100</v>
          </cell>
          <cell r="GW287">
            <v>100</v>
          </cell>
          <cell r="GY287">
            <v>100</v>
          </cell>
          <cell r="GZ287">
            <v>100</v>
          </cell>
          <cell r="HB287">
            <v>100</v>
          </cell>
          <cell r="HC287">
            <v>100</v>
          </cell>
          <cell r="HE287">
            <v>100</v>
          </cell>
          <cell r="HF287">
            <v>100</v>
          </cell>
          <cell r="HH287">
            <v>100</v>
          </cell>
          <cell r="HI287">
            <v>100</v>
          </cell>
          <cell r="HK287">
            <v>100</v>
          </cell>
          <cell r="HL287">
            <v>100</v>
          </cell>
          <cell r="HN287">
            <v>100</v>
          </cell>
          <cell r="HO287">
            <v>100</v>
          </cell>
          <cell r="HQ287">
            <v>100</v>
          </cell>
          <cell r="HR287">
            <v>100</v>
          </cell>
          <cell r="HT287">
            <v>100</v>
          </cell>
          <cell r="HU287">
            <v>100</v>
          </cell>
          <cell r="HW287">
            <v>100</v>
          </cell>
          <cell r="HX287">
            <v>100</v>
          </cell>
          <cell r="HZ287">
            <v>100</v>
          </cell>
          <cell r="IA287">
            <v>100</v>
          </cell>
          <cell r="IC287">
            <v>100</v>
          </cell>
          <cell r="ID287">
            <v>100</v>
          </cell>
          <cell r="IF287">
            <v>100</v>
          </cell>
        </row>
        <row r="288">
          <cell r="GP288" t="str">
            <v xml:space="preserve">Plant Dependant MCCs - </v>
          </cell>
          <cell r="GQ288">
            <v>100</v>
          </cell>
          <cell r="GS288">
            <v>100</v>
          </cell>
          <cell r="GT288">
            <v>100</v>
          </cell>
          <cell r="GV288">
            <v>100</v>
          </cell>
          <cell r="GW288">
            <v>100</v>
          </cell>
          <cell r="GY288">
            <v>100</v>
          </cell>
          <cell r="GZ288">
            <v>100</v>
          </cell>
          <cell r="HB288">
            <v>100</v>
          </cell>
          <cell r="HC288">
            <v>100</v>
          </cell>
          <cell r="HE288">
            <v>100</v>
          </cell>
          <cell r="HF288">
            <v>100</v>
          </cell>
          <cell r="HH288">
            <v>100</v>
          </cell>
          <cell r="HI288">
            <v>100</v>
          </cell>
          <cell r="HK288">
            <v>100</v>
          </cell>
          <cell r="HL288">
            <v>100</v>
          </cell>
          <cell r="HN288">
            <v>100</v>
          </cell>
          <cell r="HO288">
            <v>100</v>
          </cell>
          <cell r="HQ288">
            <v>100</v>
          </cell>
          <cell r="HR288">
            <v>100</v>
          </cell>
          <cell r="HT288">
            <v>100</v>
          </cell>
          <cell r="HU288">
            <v>100</v>
          </cell>
          <cell r="HW288">
            <v>100</v>
          </cell>
          <cell r="HX288">
            <v>100</v>
          </cell>
          <cell r="HZ288">
            <v>100</v>
          </cell>
          <cell r="IA288">
            <v>100</v>
          </cell>
          <cell r="IC288">
            <v>100</v>
          </cell>
          <cell r="ID288">
            <v>100</v>
          </cell>
          <cell r="IF288">
            <v>100</v>
          </cell>
        </row>
        <row r="289">
          <cell r="GP289" t="str">
            <v>COOLING TOWER MCCs</v>
          </cell>
          <cell r="GQ289">
            <v>100</v>
          </cell>
          <cell r="GS289">
            <v>100</v>
          </cell>
          <cell r="GT289">
            <v>100</v>
          </cell>
          <cell r="GV289">
            <v>100</v>
          </cell>
          <cell r="GW289">
            <v>100</v>
          </cell>
          <cell r="GY289">
            <v>100</v>
          </cell>
          <cell r="GZ289">
            <v>100</v>
          </cell>
          <cell r="HB289">
            <v>100</v>
          </cell>
          <cell r="HC289">
            <v>100</v>
          </cell>
          <cell r="HE289">
            <v>100</v>
          </cell>
          <cell r="HF289">
            <v>100</v>
          </cell>
          <cell r="HH289">
            <v>100</v>
          </cell>
          <cell r="HI289">
            <v>100</v>
          </cell>
          <cell r="HK289">
            <v>100</v>
          </cell>
          <cell r="HL289">
            <v>100</v>
          </cell>
          <cell r="HN289">
            <v>100</v>
          </cell>
          <cell r="HO289">
            <v>100</v>
          </cell>
          <cell r="HQ289">
            <v>100</v>
          </cell>
          <cell r="HR289">
            <v>100</v>
          </cell>
          <cell r="HT289">
            <v>100</v>
          </cell>
          <cell r="HU289">
            <v>100</v>
          </cell>
          <cell r="HW289">
            <v>100</v>
          </cell>
          <cell r="HX289">
            <v>100</v>
          </cell>
          <cell r="HZ289">
            <v>100</v>
          </cell>
          <cell r="IA289">
            <v>100</v>
          </cell>
          <cell r="IC289">
            <v>100</v>
          </cell>
          <cell r="ID289">
            <v>100</v>
          </cell>
          <cell r="IF289">
            <v>100</v>
          </cell>
        </row>
        <row r="290">
          <cell r="GP290" t="str">
            <v xml:space="preserve">Plant Dependant MCCs - </v>
          </cell>
          <cell r="GQ290">
            <v>100</v>
          </cell>
          <cell r="GS290">
            <v>100</v>
          </cell>
          <cell r="GT290">
            <v>100</v>
          </cell>
          <cell r="GV290">
            <v>100</v>
          </cell>
          <cell r="GW290">
            <v>100</v>
          </cell>
          <cell r="GY290">
            <v>100</v>
          </cell>
          <cell r="GZ290">
            <v>100</v>
          </cell>
          <cell r="HB290">
            <v>100</v>
          </cell>
          <cell r="HC290">
            <v>100</v>
          </cell>
          <cell r="HE290">
            <v>100</v>
          </cell>
          <cell r="HF290">
            <v>100</v>
          </cell>
          <cell r="HH290">
            <v>100</v>
          </cell>
          <cell r="HI290">
            <v>100</v>
          </cell>
          <cell r="HK290">
            <v>100</v>
          </cell>
          <cell r="HL290">
            <v>100</v>
          </cell>
          <cell r="HN290">
            <v>100</v>
          </cell>
          <cell r="HO290">
            <v>100</v>
          </cell>
          <cell r="HQ290">
            <v>100</v>
          </cell>
          <cell r="HR290">
            <v>100</v>
          </cell>
          <cell r="HT290">
            <v>100</v>
          </cell>
          <cell r="HU290">
            <v>100</v>
          </cell>
          <cell r="HW290">
            <v>100</v>
          </cell>
          <cell r="HX290">
            <v>100</v>
          </cell>
          <cell r="HZ290">
            <v>100</v>
          </cell>
          <cell r="IA290">
            <v>100</v>
          </cell>
          <cell r="IC290">
            <v>100</v>
          </cell>
          <cell r="ID290">
            <v>100</v>
          </cell>
          <cell r="IF290">
            <v>100</v>
          </cell>
        </row>
        <row r="291">
          <cell r="GP291" t="str">
            <v xml:space="preserve">Plant Dependant MCCs - </v>
          </cell>
          <cell r="GQ291">
            <v>100</v>
          </cell>
          <cell r="GS291">
            <v>100</v>
          </cell>
          <cell r="GT291">
            <v>100</v>
          </cell>
          <cell r="GV291">
            <v>100</v>
          </cell>
          <cell r="GW291">
            <v>100</v>
          </cell>
          <cell r="GY291">
            <v>100</v>
          </cell>
          <cell r="GZ291">
            <v>100</v>
          </cell>
          <cell r="HB291">
            <v>100</v>
          </cell>
          <cell r="HC291">
            <v>100</v>
          </cell>
          <cell r="HE291">
            <v>100</v>
          </cell>
          <cell r="HF291">
            <v>100</v>
          </cell>
          <cell r="HH291">
            <v>100</v>
          </cell>
          <cell r="HI291">
            <v>100</v>
          </cell>
          <cell r="HK291">
            <v>100</v>
          </cell>
          <cell r="HL291">
            <v>100</v>
          </cell>
          <cell r="HN291">
            <v>100</v>
          </cell>
          <cell r="HO291">
            <v>100</v>
          </cell>
          <cell r="HQ291">
            <v>100</v>
          </cell>
          <cell r="HR291">
            <v>100</v>
          </cell>
          <cell r="HT291">
            <v>100</v>
          </cell>
          <cell r="HU291">
            <v>100</v>
          </cell>
          <cell r="HW291">
            <v>100</v>
          </cell>
          <cell r="HX291">
            <v>100</v>
          </cell>
          <cell r="HZ291">
            <v>100</v>
          </cell>
          <cell r="IA291">
            <v>100</v>
          </cell>
          <cell r="IC291">
            <v>100</v>
          </cell>
          <cell r="ID291">
            <v>100</v>
          </cell>
          <cell r="IF291">
            <v>100</v>
          </cell>
        </row>
        <row r="292">
          <cell r="GP292" t="str">
            <v>Station Service Transformers Type 1</v>
          </cell>
          <cell r="GQ292">
            <v>500</v>
          </cell>
          <cell r="GS292">
            <v>500</v>
          </cell>
          <cell r="GT292">
            <v>500</v>
          </cell>
          <cell r="GV292">
            <v>500</v>
          </cell>
          <cell r="GW292">
            <v>500</v>
          </cell>
          <cell r="GY292">
            <v>500</v>
          </cell>
          <cell r="GZ292">
            <v>500</v>
          </cell>
          <cell r="HB292">
            <v>500</v>
          </cell>
          <cell r="HC292">
            <v>500</v>
          </cell>
          <cell r="HE292">
            <v>500</v>
          </cell>
          <cell r="HF292">
            <v>500</v>
          </cell>
          <cell r="HH292">
            <v>500</v>
          </cell>
          <cell r="HI292">
            <v>500</v>
          </cell>
          <cell r="HK292">
            <v>500</v>
          </cell>
          <cell r="HL292">
            <v>500</v>
          </cell>
          <cell r="HN292">
            <v>500</v>
          </cell>
          <cell r="HO292">
            <v>500</v>
          </cell>
          <cell r="HQ292">
            <v>500</v>
          </cell>
          <cell r="HR292">
            <v>500</v>
          </cell>
          <cell r="HT292">
            <v>500</v>
          </cell>
          <cell r="HU292">
            <v>500</v>
          </cell>
          <cell r="HW292">
            <v>500</v>
          </cell>
          <cell r="HX292">
            <v>500</v>
          </cell>
          <cell r="HZ292">
            <v>500</v>
          </cell>
          <cell r="IA292">
            <v>500</v>
          </cell>
          <cell r="IC292">
            <v>500</v>
          </cell>
          <cell r="ID292">
            <v>500</v>
          </cell>
          <cell r="IF292">
            <v>500</v>
          </cell>
        </row>
        <row r="293">
          <cell r="GP293" t="str">
            <v>Station Service Transformers Type 2</v>
          </cell>
          <cell r="GQ293">
            <v>500</v>
          </cell>
          <cell r="GS293">
            <v>500</v>
          </cell>
          <cell r="GT293">
            <v>500</v>
          </cell>
          <cell r="GV293">
            <v>500</v>
          </cell>
          <cell r="GW293">
            <v>500</v>
          </cell>
          <cell r="GY293">
            <v>500</v>
          </cell>
          <cell r="GZ293">
            <v>500</v>
          </cell>
          <cell r="HB293">
            <v>500</v>
          </cell>
          <cell r="HC293">
            <v>500</v>
          </cell>
          <cell r="HE293">
            <v>500</v>
          </cell>
          <cell r="HF293">
            <v>500</v>
          </cell>
          <cell r="HH293">
            <v>500</v>
          </cell>
          <cell r="HI293">
            <v>500</v>
          </cell>
          <cell r="HK293">
            <v>500</v>
          </cell>
          <cell r="HL293">
            <v>500</v>
          </cell>
          <cell r="HN293">
            <v>500</v>
          </cell>
          <cell r="HO293">
            <v>500</v>
          </cell>
          <cell r="HQ293">
            <v>500</v>
          </cell>
          <cell r="HR293">
            <v>500</v>
          </cell>
          <cell r="HT293">
            <v>500</v>
          </cell>
          <cell r="HU293">
            <v>500</v>
          </cell>
          <cell r="HW293">
            <v>500</v>
          </cell>
          <cell r="HX293">
            <v>500</v>
          </cell>
          <cell r="HZ293">
            <v>500</v>
          </cell>
          <cell r="IA293">
            <v>500</v>
          </cell>
          <cell r="IC293">
            <v>500</v>
          </cell>
          <cell r="ID293">
            <v>500</v>
          </cell>
          <cell r="IF293">
            <v>500</v>
          </cell>
        </row>
        <row r="294">
          <cell r="GP294" t="str">
            <v>Station Service Transformers Type 3</v>
          </cell>
          <cell r="GQ294">
            <v>500</v>
          </cell>
          <cell r="GS294">
            <v>500</v>
          </cell>
          <cell r="GT294">
            <v>500</v>
          </cell>
          <cell r="GV294">
            <v>500</v>
          </cell>
          <cell r="GW294">
            <v>500</v>
          </cell>
          <cell r="GY294">
            <v>500</v>
          </cell>
          <cell r="GZ294">
            <v>500</v>
          </cell>
          <cell r="HB294">
            <v>500</v>
          </cell>
          <cell r="HC294">
            <v>500</v>
          </cell>
          <cell r="HE294">
            <v>500</v>
          </cell>
          <cell r="HF294">
            <v>500</v>
          </cell>
          <cell r="HH294">
            <v>500</v>
          </cell>
          <cell r="HI294">
            <v>500</v>
          </cell>
          <cell r="HK294">
            <v>500</v>
          </cell>
          <cell r="HL294">
            <v>500</v>
          </cell>
          <cell r="HN294">
            <v>500</v>
          </cell>
          <cell r="HO294">
            <v>500</v>
          </cell>
          <cell r="HQ294">
            <v>500</v>
          </cell>
          <cell r="HR294">
            <v>500</v>
          </cell>
          <cell r="HT294">
            <v>500</v>
          </cell>
          <cell r="HU294">
            <v>500</v>
          </cell>
          <cell r="HW294">
            <v>500</v>
          </cell>
          <cell r="HX294">
            <v>500</v>
          </cell>
          <cell r="HZ294">
            <v>500</v>
          </cell>
          <cell r="IA294">
            <v>500</v>
          </cell>
          <cell r="IC294">
            <v>500</v>
          </cell>
          <cell r="ID294">
            <v>500</v>
          </cell>
          <cell r="IF294">
            <v>500</v>
          </cell>
        </row>
        <row r="295">
          <cell r="GP295" t="str">
            <v>Station Service Transformers Type 4</v>
          </cell>
          <cell r="GQ295">
            <v>500</v>
          </cell>
          <cell r="GS295">
            <v>500</v>
          </cell>
          <cell r="GT295">
            <v>500</v>
          </cell>
          <cell r="GV295">
            <v>500</v>
          </cell>
          <cell r="GW295">
            <v>500</v>
          </cell>
          <cell r="GY295">
            <v>500</v>
          </cell>
          <cell r="GZ295">
            <v>500</v>
          </cell>
          <cell r="HB295">
            <v>500</v>
          </cell>
          <cell r="HC295">
            <v>500</v>
          </cell>
          <cell r="HE295">
            <v>500</v>
          </cell>
          <cell r="HF295">
            <v>500</v>
          </cell>
          <cell r="HH295">
            <v>500</v>
          </cell>
          <cell r="HI295">
            <v>500</v>
          </cell>
          <cell r="HK295">
            <v>500</v>
          </cell>
          <cell r="HL295">
            <v>500</v>
          </cell>
          <cell r="HN295">
            <v>500</v>
          </cell>
          <cell r="HO295">
            <v>500</v>
          </cell>
          <cell r="HQ295">
            <v>500</v>
          </cell>
          <cell r="HR295">
            <v>500</v>
          </cell>
          <cell r="HT295">
            <v>500</v>
          </cell>
          <cell r="HU295">
            <v>500</v>
          </cell>
          <cell r="HW295">
            <v>500</v>
          </cell>
          <cell r="HX295">
            <v>500</v>
          </cell>
          <cell r="HZ295">
            <v>500</v>
          </cell>
          <cell r="IA295">
            <v>500</v>
          </cell>
          <cell r="IC295">
            <v>500</v>
          </cell>
          <cell r="ID295">
            <v>500</v>
          </cell>
          <cell r="IF295">
            <v>500</v>
          </cell>
        </row>
        <row r="296">
          <cell r="GP296" t="str">
            <v>Emergency 500 kW Diesel Generator</v>
          </cell>
          <cell r="GQ296">
            <v>2500</v>
          </cell>
          <cell r="GR296">
            <v>2500</v>
          </cell>
          <cell r="GS296">
            <v>2500</v>
          </cell>
          <cell r="GT296">
            <v>2500</v>
          </cell>
          <cell r="GU296">
            <v>2500</v>
          </cell>
          <cell r="GV296">
            <v>2500</v>
          </cell>
          <cell r="GW296">
            <v>2500</v>
          </cell>
          <cell r="GX296">
            <v>2500</v>
          </cell>
          <cell r="GY296">
            <v>2500</v>
          </cell>
          <cell r="GZ296">
            <v>2500</v>
          </cell>
          <cell r="HA296">
            <v>2500</v>
          </cell>
          <cell r="HB296">
            <v>2500</v>
          </cell>
          <cell r="HC296">
            <v>2500</v>
          </cell>
          <cell r="HD296">
            <v>2500</v>
          </cell>
          <cell r="HE296">
            <v>2500</v>
          </cell>
          <cell r="HF296">
            <v>2500</v>
          </cell>
          <cell r="HG296">
            <v>2500</v>
          </cell>
          <cell r="HH296">
            <v>2500</v>
          </cell>
          <cell r="HI296">
            <v>2500</v>
          </cell>
          <cell r="HJ296">
            <v>2500</v>
          </cell>
          <cell r="HK296">
            <v>2500</v>
          </cell>
          <cell r="HL296">
            <v>2500</v>
          </cell>
          <cell r="HM296">
            <v>2500</v>
          </cell>
          <cell r="HN296">
            <v>2500</v>
          </cell>
          <cell r="HO296">
            <v>2500</v>
          </cell>
          <cell r="HP296">
            <v>2500</v>
          </cell>
          <cell r="HQ296">
            <v>2500</v>
          </cell>
          <cell r="HR296">
            <v>2500</v>
          </cell>
          <cell r="HS296">
            <v>2500</v>
          </cell>
          <cell r="HT296">
            <v>2500</v>
          </cell>
          <cell r="HU296">
            <v>2500</v>
          </cell>
          <cell r="HV296">
            <v>2500</v>
          </cell>
          <cell r="HW296">
            <v>2500</v>
          </cell>
          <cell r="HX296">
            <v>2500</v>
          </cell>
          <cell r="HY296">
            <v>2500</v>
          </cell>
          <cell r="HZ296">
            <v>2500</v>
          </cell>
          <cell r="IA296">
            <v>2500</v>
          </cell>
          <cell r="IB296">
            <v>2500</v>
          </cell>
          <cell r="IC296">
            <v>2500</v>
          </cell>
          <cell r="ID296">
            <v>2500</v>
          </cell>
          <cell r="IE296">
            <v>2500</v>
          </cell>
          <cell r="IF296">
            <v>2500</v>
          </cell>
        </row>
        <row r="297">
          <cell r="GP297" t="str">
            <v>Emergency 750 kW Diesel Generator</v>
          </cell>
          <cell r="GQ297">
            <v>2500</v>
          </cell>
          <cell r="GR297">
            <v>3750</v>
          </cell>
          <cell r="GS297">
            <v>3750</v>
          </cell>
          <cell r="GT297">
            <v>2500</v>
          </cell>
          <cell r="GU297">
            <v>3750</v>
          </cell>
          <cell r="GV297">
            <v>3750</v>
          </cell>
          <cell r="GW297">
            <v>2500</v>
          </cell>
          <cell r="GX297">
            <v>3750</v>
          </cell>
          <cell r="GY297">
            <v>3750</v>
          </cell>
          <cell r="GZ297">
            <v>2500</v>
          </cell>
          <cell r="HA297">
            <v>3750</v>
          </cell>
          <cell r="HB297">
            <v>3750</v>
          </cell>
          <cell r="HC297">
            <v>2500</v>
          </cell>
          <cell r="HD297">
            <v>3750</v>
          </cell>
          <cell r="HE297">
            <v>3750</v>
          </cell>
          <cell r="HF297">
            <v>2500</v>
          </cell>
          <cell r="HG297">
            <v>3750</v>
          </cell>
          <cell r="HH297">
            <v>3750</v>
          </cell>
          <cell r="HI297">
            <v>2500</v>
          </cell>
          <cell r="HJ297">
            <v>3750</v>
          </cell>
          <cell r="HK297">
            <v>3750</v>
          </cell>
          <cell r="HL297">
            <v>2500</v>
          </cell>
          <cell r="HM297">
            <v>3750</v>
          </cell>
          <cell r="HN297">
            <v>3750</v>
          </cell>
          <cell r="HO297">
            <v>2500</v>
          </cell>
          <cell r="HP297">
            <v>3750</v>
          </cell>
          <cell r="HQ297">
            <v>3750</v>
          </cell>
          <cell r="HR297">
            <v>2500</v>
          </cell>
          <cell r="HS297">
            <v>3750</v>
          </cell>
          <cell r="HT297">
            <v>3750</v>
          </cell>
          <cell r="HU297">
            <v>2500</v>
          </cell>
          <cell r="HV297">
            <v>3750</v>
          </cell>
          <cell r="HW297">
            <v>3750</v>
          </cell>
          <cell r="HX297">
            <v>2500</v>
          </cell>
          <cell r="HY297">
            <v>3750</v>
          </cell>
          <cell r="HZ297">
            <v>3750</v>
          </cell>
          <cell r="IA297">
            <v>2500</v>
          </cell>
          <cell r="IB297">
            <v>3750</v>
          </cell>
          <cell r="IC297">
            <v>3750</v>
          </cell>
          <cell r="ID297">
            <v>2500</v>
          </cell>
          <cell r="IE297">
            <v>3750</v>
          </cell>
          <cell r="IF297">
            <v>3750</v>
          </cell>
        </row>
        <row r="298">
          <cell r="GP298" t="str">
            <v>Emergency 1000 kW Diesel Generator</v>
          </cell>
          <cell r="GQ298">
            <v>2500</v>
          </cell>
          <cell r="GR298">
            <v>5000</v>
          </cell>
          <cell r="GS298">
            <v>5000</v>
          </cell>
          <cell r="GT298">
            <v>2500</v>
          </cell>
          <cell r="GU298">
            <v>5000</v>
          </cell>
          <cell r="GV298">
            <v>5000</v>
          </cell>
          <cell r="GW298">
            <v>2500</v>
          </cell>
          <cell r="GX298">
            <v>5000</v>
          </cell>
          <cell r="GY298">
            <v>5000</v>
          </cell>
          <cell r="GZ298">
            <v>2500</v>
          </cell>
          <cell r="HA298">
            <v>5000</v>
          </cell>
          <cell r="HB298">
            <v>5000</v>
          </cell>
          <cell r="HC298">
            <v>2500</v>
          </cell>
          <cell r="HD298">
            <v>5000</v>
          </cell>
          <cell r="HE298">
            <v>5000</v>
          </cell>
          <cell r="HF298">
            <v>2500</v>
          </cell>
          <cell r="HG298">
            <v>5000</v>
          </cell>
          <cell r="HH298">
            <v>5000</v>
          </cell>
          <cell r="HI298">
            <v>2500</v>
          </cell>
          <cell r="HJ298">
            <v>5000</v>
          </cell>
          <cell r="HK298">
            <v>5000</v>
          </cell>
          <cell r="HL298">
            <v>2500</v>
          </cell>
          <cell r="HM298">
            <v>5000</v>
          </cell>
          <cell r="HN298">
            <v>5000</v>
          </cell>
          <cell r="HO298">
            <v>2500</v>
          </cell>
          <cell r="HP298">
            <v>5000</v>
          </cell>
          <cell r="HQ298">
            <v>5000</v>
          </cell>
          <cell r="HR298">
            <v>2500</v>
          </cell>
          <cell r="HS298">
            <v>5000</v>
          </cell>
          <cell r="HT298">
            <v>5000</v>
          </cell>
          <cell r="HU298">
            <v>2500</v>
          </cell>
          <cell r="HV298">
            <v>5000</v>
          </cell>
          <cell r="HW298">
            <v>5000</v>
          </cell>
          <cell r="HX298">
            <v>2500</v>
          </cell>
          <cell r="HY298">
            <v>5000</v>
          </cell>
          <cell r="HZ298">
            <v>5000</v>
          </cell>
          <cell r="IA298">
            <v>2500</v>
          </cell>
          <cell r="IB298">
            <v>5000</v>
          </cell>
          <cell r="IC298">
            <v>5000</v>
          </cell>
          <cell r="ID298">
            <v>2500</v>
          </cell>
          <cell r="IE298">
            <v>5000</v>
          </cell>
          <cell r="IF298">
            <v>5000</v>
          </cell>
        </row>
        <row r="299">
          <cell r="GP299" t="str">
            <v>Emergency 1250 kW Diesel Generator</v>
          </cell>
          <cell r="GQ299">
            <v>2500</v>
          </cell>
          <cell r="GR299">
            <v>6250</v>
          </cell>
          <cell r="GS299">
            <v>6250</v>
          </cell>
          <cell r="GT299">
            <v>2500</v>
          </cell>
          <cell r="GU299">
            <v>6250</v>
          </cell>
          <cell r="GV299">
            <v>6250</v>
          </cell>
          <cell r="GW299">
            <v>2500</v>
          </cell>
          <cell r="GX299">
            <v>6250</v>
          </cell>
          <cell r="GY299">
            <v>6250</v>
          </cell>
          <cell r="GZ299">
            <v>2500</v>
          </cell>
          <cell r="HA299">
            <v>6250</v>
          </cell>
          <cell r="HB299">
            <v>6250</v>
          </cell>
          <cell r="HC299">
            <v>2500</v>
          </cell>
          <cell r="HD299">
            <v>6250</v>
          </cell>
          <cell r="HE299">
            <v>6250</v>
          </cell>
          <cell r="HF299">
            <v>2500</v>
          </cell>
          <cell r="HG299">
            <v>6250</v>
          </cell>
          <cell r="HH299">
            <v>6250</v>
          </cell>
          <cell r="HI299">
            <v>2500</v>
          </cell>
          <cell r="HJ299">
            <v>6250</v>
          </cell>
          <cell r="HK299">
            <v>6250</v>
          </cell>
          <cell r="HL299">
            <v>2500</v>
          </cell>
          <cell r="HM299">
            <v>6250</v>
          </cell>
          <cell r="HN299">
            <v>6250</v>
          </cell>
          <cell r="HO299">
            <v>2500</v>
          </cell>
          <cell r="HP299">
            <v>6250</v>
          </cell>
          <cell r="HQ299">
            <v>6250</v>
          </cell>
          <cell r="HR299">
            <v>2500</v>
          </cell>
          <cell r="HS299">
            <v>6250</v>
          </cell>
          <cell r="HT299">
            <v>6250</v>
          </cell>
          <cell r="HU299">
            <v>2500</v>
          </cell>
          <cell r="HV299">
            <v>6250</v>
          </cell>
          <cell r="HW299">
            <v>6250</v>
          </cell>
          <cell r="HX299">
            <v>2500</v>
          </cell>
          <cell r="HY299">
            <v>6250</v>
          </cell>
          <cell r="HZ299">
            <v>6250</v>
          </cell>
          <cell r="IA299">
            <v>2500</v>
          </cell>
          <cell r="IB299">
            <v>6250</v>
          </cell>
          <cell r="IC299">
            <v>6250</v>
          </cell>
          <cell r="ID299">
            <v>2500</v>
          </cell>
          <cell r="IE299">
            <v>6250</v>
          </cell>
          <cell r="IF299">
            <v>6250</v>
          </cell>
        </row>
        <row r="300">
          <cell r="GP300" t="str">
            <v>Emergency 1500 kW Diesel Generator</v>
          </cell>
          <cell r="GQ300">
            <v>2500</v>
          </cell>
          <cell r="GR300">
            <v>7500</v>
          </cell>
          <cell r="GS300">
            <v>7500</v>
          </cell>
          <cell r="GT300">
            <v>2500</v>
          </cell>
          <cell r="GU300">
            <v>7500</v>
          </cell>
          <cell r="GV300">
            <v>7500</v>
          </cell>
          <cell r="GW300">
            <v>2500</v>
          </cell>
          <cell r="GX300">
            <v>7500</v>
          </cell>
          <cell r="GY300">
            <v>7500</v>
          </cell>
          <cell r="GZ300">
            <v>2500</v>
          </cell>
          <cell r="HA300">
            <v>7500</v>
          </cell>
          <cell r="HB300">
            <v>7500</v>
          </cell>
          <cell r="HC300">
            <v>2500</v>
          </cell>
          <cell r="HD300">
            <v>7500</v>
          </cell>
          <cell r="HE300">
            <v>7500</v>
          </cell>
          <cell r="HF300">
            <v>2500</v>
          </cell>
          <cell r="HG300">
            <v>7500</v>
          </cell>
          <cell r="HH300">
            <v>7500</v>
          </cell>
          <cell r="HI300">
            <v>2500</v>
          </cell>
          <cell r="HJ300">
            <v>7500</v>
          </cell>
          <cell r="HK300">
            <v>7500</v>
          </cell>
          <cell r="HL300">
            <v>2500</v>
          </cell>
          <cell r="HM300">
            <v>7500</v>
          </cell>
          <cell r="HN300">
            <v>7500</v>
          </cell>
          <cell r="HO300">
            <v>2500</v>
          </cell>
          <cell r="HP300">
            <v>7500</v>
          </cell>
          <cell r="HQ300">
            <v>7500</v>
          </cell>
          <cell r="HR300">
            <v>2500</v>
          </cell>
          <cell r="HS300">
            <v>7500</v>
          </cell>
          <cell r="HT300">
            <v>7500</v>
          </cell>
          <cell r="HU300">
            <v>2500</v>
          </cell>
          <cell r="HV300">
            <v>7500</v>
          </cell>
          <cell r="HW300">
            <v>7500</v>
          </cell>
          <cell r="HX300">
            <v>2500</v>
          </cell>
          <cell r="HY300">
            <v>7500</v>
          </cell>
          <cell r="HZ300">
            <v>7500</v>
          </cell>
          <cell r="IA300">
            <v>2500</v>
          </cell>
          <cell r="IB300">
            <v>7500</v>
          </cell>
          <cell r="IC300">
            <v>7500</v>
          </cell>
          <cell r="ID300">
            <v>2500</v>
          </cell>
          <cell r="IE300">
            <v>7500</v>
          </cell>
          <cell r="IF300">
            <v>7500</v>
          </cell>
        </row>
        <row r="301">
          <cell r="GP301" t="str">
            <v>Emergency 2000 kW Diesel Generator</v>
          </cell>
          <cell r="GQ301">
            <v>2500</v>
          </cell>
          <cell r="GR301">
            <v>10000</v>
          </cell>
          <cell r="GS301">
            <v>10000</v>
          </cell>
          <cell r="GT301">
            <v>2500</v>
          </cell>
          <cell r="GU301">
            <v>10000</v>
          </cell>
          <cell r="GV301">
            <v>10000</v>
          </cell>
          <cell r="GW301">
            <v>2500</v>
          </cell>
          <cell r="GX301">
            <v>10000</v>
          </cell>
          <cell r="GY301">
            <v>10000</v>
          </cell>
          <cell r="GZ301">
            <v>2500</v>
          </cell>
          <cell r="HA301">
            <v>10000</v>
          </cell>
          <cell r="HB301">
            <v>10000</v>
          </cell>
          <cell r="HC301">
            <v>2500</v>
          </cell>
          <cell r="HD301">
            <v>10000</v>
          </cell>
          <cell r="HE301">
            <v>10000</v>
          </cell>
          <cell r="HF301">
            <v>2500</v>
          </cell>
          <cell r="HG301">
            <v>10000</v>
          </cell>
          <cell r="HH301">
            <v>10000</v>
          </cell>
          <cell r="HI301">
            <v>2500</v>
          </cell>
          <cell r="HJ301">
            <v>10000</v>
          </cell>
          <cell r="HK301">
            <v>10000</v>
          </cell>
          <cell r="HL301">
            <v>2500</v>
          </cell>
          <cell r="HM301">
            <v>10000</v>
          </cell>
          <cell r="HN301">
            <v>10000</v>
          </cell>
          <cell r="HO301">
            <v>2500</v>
          </cell>
          <cell r="HP301">
            <v>10000</v>
          </cell>
          <cell r="HQ301">
            <v>10000</v>
          </cell>
          <cell r="HR301">
            <v>2500</v>
          </cell>
          <cell r="HS301">
            <v>10000</v>
          </cell>
          <cell r="HT301">
            <v>10000</v>
          </cell>
          <cell r="HU301">
            <v>2500</v>
          </cell>
          <cell r="HV301">
            <v>10000</v>
          </cell>
          <cell r="HW301">
            <v>10000</v>
          </cell>
          <cell r="HX301">
            <v>2500</v>
          </cell>
          <cell r="HY301">
            <v>10000</v>
          </cell>
          <cell r="HZ301">
            <v>10000</v>
          </cell>
          <cell r="IA301">
            <v>2500</v>
          </cell>
          <cell r="IB301">
            <v>10000</v>
          </cell>
          <cell r="IC301">
            <v>10000</v>
          </cell>
          <cell r="ID301">
            <v>2500</v>
          </cell>
          <cell r="IE301">
            <v>10000</v>
          </cell>
          <cell r="IF301">
            <v>10000</v>
          </cell>
        </row>
        <row r="302">
          <cell r="GP302" t="str">
            <v>Black Start Diesel Generator</v>
          </cell>
          <cell r="GQ302">
            <v>0</v>
          </cell>
          <cell r="GS302">
            <v>0</v>
          </cell>
          <cell r="GT302">
            <v>0</v>
          </cell>
          <cell r="GV302">
            <v>0</v>
          </cell>
          <cell r="GW302">
            <v>0</v>
          </cell>
          <cell r="GY302">
            <v>0</v>
          </cell>
          <cell r="GZ302">
            <v>0</v>
          </cell>
          <cell r="HB302">
            <v>0</v>
          </cell>
          <cell r="HC302">
            <v>0</v>
          </cell>
          <cell r="HE302">
            <v>0</v>
          </cell>
          <cell r="HF302">
            <v>0</v>
          </cell>
          <cell r="HH302">
            <v>0</v>
          </cell>
          <cell r="HI302">
            <v>0</v>
          </cell>
          <cell r="HK302">
            <v>0</v>
          </cell>
          <cell r="HL302">
            <v>0</v>
          </cell>
          <cell r="HN302">
            <v>0</v>
          </cell>
          <cell r="HO302">
            <v>0</v>
          </cell>
          <cell r="HQ302">
            <v>0</v>
          </cell>
          <cell r="HR302">
            <v>0</v>
          </cell>
          <cell r="HT302">
            <v>0</v>
          </cell>
          <cell r="HU302">
            <v>0</v>
          </cell>
          <cell r="HW302">
            <v>0</v>
          </cell>
          <cell r="HX302">
            <v>0</v>
          </cell>
          <cell r="HZ302">
            <v>0</v>
          </cell>
          <cell r="IA302">
            <v>0</v>
          </cell>
          <cell r="IC302">
            <v>0</v>
          </cell>
          <cell r="ID302">
            <v>0</v>
          </cell>
          <cell r="IF302">
            <v>0</v>
          </cell>
        </row>
        <row r="303">
          <cell r="GP303">
            <v>0</v>
          </cell>
          <cell r="GS303">
            <v>0</v>
          </cell>
          <cell r="GV303">
            <v>0</v>
          </cell>
          <cell r="GY303">
            <v>0</v>
          </cell>
          <cell r="HB303">
            <v>0</v>
          </cell>
          <cell r="HE303">
            <v>0</v>
          </cell>
          <cell r="HH303">
            <v>0</v>
          </cell>
          <cell r="HK303">
            <v>0</v>
          </cell>
          <cell r="HN303">
            <v>0</v>
          </cell>
          <cell r="HQ303">
            <v>0</v>
          </cell>
          <cell r="HT303">
            <v>0</v>
          </cell>
          <cell r="HW303">
            <v>0</v>
          </cell>
          <cell r="HZ303">
            <v>0</v>
          </cell>
          <cell r="IC303">
            <v>0</v>
          </cell>
          <cell r="IF303">
            <v>0</v>
          </cell>
        </row>
        <row r="304">
          <cell r="GP304" t="str">
            <v>MV MCC</v>
          </cell>
          <cell r="GQ304">
            <v>100</v>
          </cell>
          <cell r="GS304">
            <v>100</v>
          </cell>
          <cell r="GT304">
            <v>100</v>
          </cell>
          <cell r="GV304">
            <v>100</v>
          </cell>
          <cell r="GW304">
            <v>100</v>
          </cell>
          <cell r="GY304">
            <v>100</v>
          </cell>
          <cell r="GZ304">
            <v>100</v>
          </cell>
          <cell r="HB304">
            <v>100</v>
          </cell>
          <cell r="HC304">
            <v>100</v>
          </cell>
          <cell r="HE304">
            <v>100</v>
          </cell>
          <cell r="HF304">
            <v>100</v>
          </cell>
          <cell r="HH304">
            <v>100</v>
          </cell>
          <cell r="HI304">
            <v>100</v>
          </cell>
          <cell r="HK304">
            <v>100</v>
          </cell>
          <cell r="HL304">
            <v>100</v>
          </cell>
          <cell r="HN304">
            <v>100</v>
          </cell>
          <cell r="HO304">
            <v>100</v>
          </cell>
          <cell r="HQ304">
            <v>100</v>
          </cell>
          <cell r="HR304">
            <v>100</v>
          </cell>
          <cell r="HT304">
            <v>100</v>
          </cell>
          <cell r="HU304">
            <v>100</v>
          </cell>
          <cell r="HW304">
            <v>100</v>
          </cell>
          <cell r="HX304">
            <v>100</v>
          </cell>
          <cell r="HZ304">
            <v>100</v>
          </cell>
          <cell r="IA304">
            <v>100</v>
          </cell>
          <cell r="IC304">
            <v>100</v>
          </cell>
          <cell r="ID304">
            <v>100</v>
          </cell>
          <cell r="IF304">
            <v>100</v>
          </cell>
        </row>
        <row r="305">
          <cell r="GP305" t="str">
            <v>4.16 kV Non segregated Bus Type 1</v>
          </cell>
          <cell r="GQ305">
            <v>200</v>
          </cell>
          <cell r="GS305">
            <v>200</v>
          </cell>
          <cell r="GT305">
            <v>200</v>
          </cell>
          <cell r="GV305">
            <v>200</v>
          </cell>
          <cell r="GW305">
            <v>200</v>
          </cell>
          <cell r="GY305">
            <v>200</v>
          </cell>
          <cell r="GZ305">
            <v>200</v>
          </cell>
          <cell r="HB305">
            <v>200</v>
          </cell>
          <cell r="HC305">
            <v>200</v>
          </cell>
          <cell r="HE305">
            <v>200</v>
          </cell>
          <cell r="HF305">
            <v>200</v>
          </cell>
          <cell r="HH305">
            <v>200</v>
          </cell>
          <cell r="HI305">
            <v>200</v>
          </cell>
          <cell r="HK305">
            <v>200</v>
          </cell>
          <cell r="HL305">
            <v>200</v>
          </cell>
          <cell r="HN305">
            <v>200</v>
          </cell>
          <cell r="HO305">
            <v>200</v>
          </cell>
          <cell r="HQ305">
            <v>200</v>
          </cell>
          <cell r="HR305">
            <v>200</v>
          </cell>
          <cell r="HT305">
            <v>200</v>
          </cell>
          <cell r="HU305">
            <v>200</v>
          </cell>
          <cell r="HW305">
            <v>200</v>
          </cell>
          <cell r="HX305">
            <v>200</v>
          </cell>
          <cell r="HZ305">
            <v>200</v>
          </cell>
          <cell r="IA305">
            <v>200</v>
          </cell>
          <cell r="IC305">
            <v>200</v>
          </cell>
          <cell r="ID305">
            <v>200</v>
          </cell>
          <cell r="IF305">
            <v>200</v>
          </cell>
        </row>
        <row r="306">
          <cell r="GP306" t="str">
            <v>4.16 kV Non segregated Bus Type 2</v>
          </cell>
          <cell r="GQ306">
            <v>200</v>
          </cell>
          <cell r="GS306">
            <v>200</v>
          </cell>
          <cell r="GT306">
            <v>200</v>
          </cell>
          <cell r="GV306">
            <v>200</v>
          </cell>
          <cell r="GW306">
            <v>200</v>
          </cell>
          <cell r="GY306">
            <v>200</v>
          </cell>
          <cell r="GZ306">
            <v>200</v>
          </cell>
          <cell r="HB306">
            <v>200</v>
          </cell>
          <cell r="HC306">
            <v>200</v>
          </cell>
          <cell r="HE306">
            <v>200</v>
          </cell>
          <cell r="HF306">
            <v>200</v>
          </cell>
          <cell r="HH306">
            <v>200</v>
          </cell>
          <cell r="HI306">
            <v>200</v>
          </cell>
          <cell r="HK306">
            <v>200</v>
          </cell>
          <cell r="HL306">
            <v>200</v>
          </cell>
          <cell r="HN306">
            <v>200</v>
          </cell>
          <cell r="HO306">
            <v>200</v>
          </cell>
          <cell r="HQ306">
            <v>200</v>
          </cell>
          <cell r="HR306">
            <v>200</v>
          </cell>
          <cell r="HT306">
            <v>200</v>
          </cell>
          <cell r="HU306">
            <v>200</v>
          </cell>
          <cell r="HW306">
            <v>200</v>
          </cell>
          <cell r="HX306">
            <v>200</v>
          </cell>
          <cell r="HZ306">
            <v>200</v>
          </cell>
          <cell r="IA306">
            <v>200</v>
          </cell>
          <cell r="IC306">
            <v>200</v>
          </cell>
          <cell r="ID306">
            <v>200</v>
          </cell>
          <cell r="IF306">
            <v>200</v>
          </cell>
        </row>
        <row r="307">
          <cell r="GP307" t="str">
            <v>4.16 kV Non segregated Bus Type 3</v>
          </cell>
          <cell r="GQ307">
            <v>200</v>
          </cell>
          <cell r="GS307">
            <v>200</v>
          </cell>
          <cell r="GT307">
            <v>200</v>
          </cell>
          <cell r="GV307">
            <v>200</v>
          </cell>
          <cell r="GW307">
            <v>200</v>
          </cell>
          <cell r="GY307">
            <v>200</v>
          </cell>
          <cell r="GZ307">
            <v>200</v>
          </cell>
          <cell r="HB307">
            <v>200</v>
          </cell>
          <cell r="HC307">
            <v>200</v>
          </cell>
          <cell r="HE307">
            <v>200</v>
          </cell>
          <cell r="HF307">
            <v>200</v>
          </cell>
          <cell r="HH307">
            <v>200</v>
          </cell>
          <cell r="HI307">
            <v>200</v>
          </cell>
          <cell r="HK307">
            <v>200</v>
          </cell>
          <cell r="HL307">
            <v>200</v>
          </cell>
          <cell r="HN307">
            <v>200</v>
          </cell>
          <cell r="HO307">
            <v>200</v>
          </cell>
          <cell r="HQ307">
            <v>200</v>
          </cell>
          <cell r="HR307">
            <v>200</v>
          </cell>
          <cell r="HT307">
            <v>200</v>
          </cell>
          <cell r="HU307">
            <v>200</v>
          </cell>
          <cell r="HW307">
            <v>200</v>
          </cell>
          <cell r="HX307">
            <v>200</v>
          </cell>
          <cell r="HZ307">
            <v>200</v>
          </cell>
          <cell r="IA307">
            <v>200</v>
          </cell>
          <cell r="IC307">
            <v>200</v>
          </cell>
          <cell r="ID307">
            <v>200</v>
          </cell>
          <cell r="IF307">
            <v>200</v>
          </cell>
        </row>
        <row r="308">
          <cell r="GP308" t="str">
            <v>4.16 kV Non segregated Bus Type 4</v>
          </cell>
          <cell r="GQ308">
            <v>200</v>
          </cell>
          <cell r="GS308">
            <v>200</v>
          </cell>
          <cell r="GT308">
            <v>200</v>
          </cell>
          <cell r="GV308">
            <v>200</v>
          </cell>
          <cell r="GW308">
            <v>200</v>
          </cell>
          <cell r="GY308">
            <v>200</v>
          </cell>
          <cell r="GZ308">
            <v>200</v>
          </cell>
          <cell r="HB308">
            <v>200</v>
          </cell>
          <cell r="HC308">
            <v>200</v>
          </cell>
          <cell r="HE308">
            <v>200</v>
          </cell>
          <cell r="HF308">
            <v>200</v>
          </cell>
          <cell r="HH308">
            <v>200</v>
          </cell>
          <cell r="HI308">
            <v>200</v>
          </cell>
          <cell r="HK308">
            <v>200</v>
          </cell>
          <cell r="HL308">
            <v>200</v>
          </cell>
          <cell r="HN308">
            <v>200</v>
          </cell>
          <cell r="HO308">
            <v>200</v>
          </cell>
          <cell r="HQ308">
            <v>200</v>
          </cell>
          <cell r="HR308">
            <v>200</v>
          </cell>
          <cell r="HT308">
            <v>200</v>
          </cell>
          <cell r="HU308">
            <v>200</v>
          </cell>
          <cell r="HW308">
            <v>200</v>
          </cell>
          <cell r="HX308">
            <v>200</v>
          </cell>
          <cell r="HZ308">
            <v>200</v>
          </cell>
          <cell r="IA308">
            <v>200</v>
          </cell>
          <cell r="IC308">
            <v>200</v>
          </cell>
          <cell r="ID308">
            <v>200</v>
          </cell>
          <cell r="IF308">
            <v>200</v>
          </cell>
        </row>
        <row r="309">
          <cell r="GP309" t="str">
            <v>MV Switchgear</v>
          </cell>
          <cell r="GQ309">
            <v>100</v>
          </cell>
          <cell r="GS309">
            <v>100</v>
          </cell>
          <cell r="GT309">
            <v>100</v>
          </cell>
          <cell r="GV309">
            <v>100</v>
          </cell>
          <cell r="GW309">
            <v>100</v>
          </cell>
          <cell r="GY309">
            <v>100</v>
          </cell>
          <cell r="GZ309">
            <v>100</v>
          </cell>
          <cell r="HB309">
            <v>100</v>
          </cell>
          <cell r="HC309">
            <v>100</v>
          </cell>
          <cell r="HE309">
            <v>100</v>
          </cell>
          <cell r="HF309">
            <v>100</v>
          </cell>
          <cell r="HH309">
            <v>100</v>
          </cell>
          <cell r="HI309">
            <v>100</v>
          </cell>
          <cell r="HK309">
            <v>100</v>
          </cell>
          <cell r="HL309">
            <v>10</v>
          </cell>
          <cell r="HN309">
            <v>10</v>
          </cell>
          <cell r="HO309">
            <v>100</v>
          </cell>
          <cell r="HQ309">
            <v>100</v>
          </cell>
          <cell r="HR309">
            <v>100</v>
          </cell>
          <cell r="HT309">
            <v>100</v>
          </cell>
          <cell r="HU309">
            <v>100</v>
          </cell>
          <cell r="HW309">
            <v>100</v>
          </cell>
          <cell r="HX309">
            <v>100</v>
          </cell>
          <cell r="HZ309">
            <v>100</v>
          </cell>
          <cell r="IA309">
            <v>10</v>
          </cell>
          <cell r="IC309">
            <v>10</v>
          </cell>
          <cell r="ID309">
            <v>100</v>
          </cell>
          <cell r="IF309">
            <v>100</v>
          </cell>
        </row>
        <row r="310">
          <cell r="GP310" t="str">
            <v>STG GSU - Four Case, Four Flow</v>
          </cell>
          <cell r="GQ310">
            <v>2000</v>
          </cell>
          <cell r="GS310">
            <v>2000</v>
          </cell>
          <cell r="GT310">
            <v>2000</v>
          </cell>
          <cell r="GV310">
            <v>2000</v>
          </cell>
          <cell r="GW310">
            <v>2000</v>
          </cell>
          <cell r="GY310">
            <v>2000</v>
          </cell>
          <cell r="GZ310">
            <v>2000</v>
          </cell>
          <cell r="HB310">
            <v>2000</v>
          </cell>
          <cell r="HC310">
            <v>2000</v>
          </cell>
          <cell r="HE310">
            <v>2000</v>
          </cell>
          <cell r="HF310">
            <v>2000</v>
          </cell>
          <cell r="HH310">
            <v>2000</v>
          </cell>
          <cell r="HI310">
            <v>2000</v>
          </cell>
          <cell r="HK310">
            <v>2000</v>
          </cell>
          <cell r="HL310">
            <v>100</v>
          </cell>
          <cell r="HN310">
            <v>100</v>
          </cell>
          <cell r="HO310">
            <v>2000</v>
          </cell>
          <cell r="HQ310">
            <v>2000</v>
          </cell>
          <cell r="HR310">
            <v>2000</v>
          </cell>
          <cell r="HT310">
            <v>2000</v>
          </cell>
          <cell r="HU310">
            <v>2000</v>
          </cell>
          <cell r="HW310">
            <v>2000</v>
          </cell>
          <cell r="HX310">
            <v>2000</v>
          </cell>
          <cell r="HZ310">
            <v>2000</v>
          </cell>
          <cell r="IA310">
            <v>100</v>
          </cell>
          <cell r="IC310">
            <v>100</v>
          </cell>
          <cell r="ID310">
            <v>2000</v>
          </cell>
          <cell r="IF310">
            <v>2000</v>
          </cell>
        </row>
        <row r="311">
          <cell r="GP311" t="str">
            <v>STG GSU - GE - A Series</v>
          </cell>
          <cell r="GQ311">
            <v>1000</v>
          </cell>
          <cell r="GS311">
            <v>1000</v>
          </cell>
          <cell r="GT311">
            <v>1000</v>
          </cell>
          <cell r="GV311">
            <v>1000</v>
          </cell>
          <cell r="GW311">
            <v>1000</v>
          </cell>
          <cell r="GY311">
            <v>1000</v>
          </cell>
          <cell r="GZ311">
            <v>1000</v>
          </cell>
          <cell r="HB311">
            <v>1000</v>
          </cell>
          <cell r="HC311">
            <v>1000</v>
          </cell>
          <cell r="HE311">
            <v>1000</v>
          </cell>
          <cell r="HF311">
            <v>1000</v>
          </cell>
          <cell r="HH311">
            <v>1000</v>
          </cell>
          <cell r="HI311">
            <v>1000</v>
          </cell>
          <cell r="HK311">
            <v>1000</v>
          </cell>
          <cell r="HL311">
            <v>1000</v>
          </cell>
          <cell r="HN311">
            <v>1000</v>
          </cell>
          <cell r="HO311">
            <v>1000</v>
          </cell>
          <cell r="HQ311">
            <v>1000</v>
          </cell>
          <cell r="HR311">
            <v>1000</v>
          </cell>
          <cell r="HT311">
            <v>1000</v>
          </cell>
          <cell r="HU311">
            <v>1000</v>
          </cell>
          <cell r="HW311">
            <v>1000</v>
          </cell>
          <cell r="HX311">
            <v>1000</v>
          </cell>
          <cell r="HZ311">
            <v>1000</v>
          </cell>
          <cell r="IA311">
            <v>1000</v>
          </cell>
          <cell r="IC311">
            <v>1000</v>
          </cell>
          <cell r="ID311">
            <v>1000</v>
          </cell>
          <cell r="IF311">
            <v>1000</v>
          </cell>
        </row>
        <row r="312">
          <cell r="GP312" t="str">
            <v>STG GSU - GE - D Series</v>
          </cell>
          <cell r="GQ312">
            <v>2000</v>
          </cell>
          <cell r="GS312">
            <v>2000</v>
          </cell>
          <cell r="GT312">
            <v>2000</v>
          </cell>
          <cell r="GV312">
            <v>2000</v>
          </cell>
          <cell r="GW312">
            <v>2000</v>
          </cell>
          <cell r="GY312">
            <v>2000</v>
          </cell>
          <cell r="GZ312">
            <v>2000</v>
          </cell>
          <cell r="HB312">
            <v>2000</v>
          </cell>
          <cell r="HC312">
            <v>2000</v>
          </cell>
          <cell r="HE312">
            <v>2000</v>
          </cell>
          <cell r="HF312">
            <v>2000</v>
          </cell>
          <cell r="HH312">
            <v>2000</v>
          </cell>
          <cell r="HI312">
            <v>2000</v>
          </cell>
          <cell r="HK312">
            <v>2000</v>
          </cell>
          <cell r="HL312">
            <v>2000</v>
          </cell>
          <cell r="HN312">
            <v>2000</v>
          </cell>
          <cell r="HO312">
            <v>2000</v>
          </cell>
          <cell r="HQ312">
            <v>2000</v>
          </cell>
          <cell r="HR312">
            <v>2000</v>
          </cell>
          <cell r="HT312">
            <v>2000</v>
          </cell>
          <cell r="HU312">
            <v>2000</v>
          </cell>
          <cell r="HW312">
            <v>2000</v>
          </cell>
          <cell r="HX312">
            <v>2000</v>
          </cell>
          <cell r="HZ312">
            <v>2000</v>
          </cell>
          <cell r="IA312">
            <v>2000</v>
          </cell>
          <cell r="IC312">
            <v>2000</v>
          </cell>
          <cell r="ID312">
            <v>2000</v>
          </cell>
          <cell r="IF312">
            <v>2000</v>
          </cell>
        </row>
        <row r="313">
          <cell r="GP313" t="str">
            <v>STG GSU - GE - G Series</v>
          </cell>
          <cell r="GQ313">
            <v>2000</v>
          </cell>
          <cell r="GS313">
            <v>2000</v>
          </cell>
          <cell r="GT313">
            <v>2000</v>
          </cell>
          <cell r="GV313">
            <v>2000</v>
          </cell>
          <cell r="GW313">
            <v>2000</v>
          </cell>
          <cell r="GY313">
            <v>2000</v>
          </cell>
          <cell r="GZ313">
            <v>2000</v>
          </cell>
          <cell r="HB313">
            <v>2000</v>
          </cell>
          <cell r="HC313">
            <v>2000</v>
          </cell>
          <cell r="HE313">
            <v>2000</v>
          </cell>
          <cell r="HF313">
            <v>2000</v>
          </cell>
          <cell r="HH313">
            <v>2000</v>
          </cell>
          <cell r="HI313">
            <v>2000</v>
          </cell>
          <cell r="HK313">
            <v>2000</v>
          </cell>
          <cell r="HL313">
            <v>2000</v>
          </cell>
          <cell r="HN313">
            <v>2000</v>
          </cell>
          <cell r="HO313">
            <v>2000</v>
          </cell>
          <cell r="HQ313">
            <v>2000</v>
          </cell>
          <cell r="HR313">
            <v>2000</v>
          </cell>
          <cell r="HT313">
            <v>2000</v>
          </cell>
          <cell r="HU313">
            <v>2000</v>
          </cell>
          <cell r="HW313">
            <v>2000</v>
          </cell>
          <cell r="HX313">
            <v>2000</v>
          </cell>
          <cell r="HZ313">
            <v>2000</v>
          </cell>
          <cell r="IA313">
            <v>2000</v>
          </cell>
          <cell r="IC313">
            <v>2000</v>
          </cell>
          <cell r="ID313">
            <v>2000</v>
          </cell>
          <cell r="IF313">
            <v>2000</v>
          </cell>
        </row>
        <row r="314">
          <cell r="GP314" t="str">
            <v>STG GSU - Siemens SST-3000</v>
          </cell>
          <cell r="GQ314">
            <v>2000</v>
          </cell>
          <cell r="GS314">
            <v>2000</v>
          </cell>
          <cell r="GT314">
            <v>2000</v>
          </cell>
          <cell r="GV314">
            <v>2000</v>
          </cell>
          <cell r="GW314">
            <v>2000</v>
          </cell>
          <cell r="GY314">
            <v>2000</v>
          </cell>
          <cell r="GZ314">
            <v>2000</v>
          </cell>
          <cell r="HB314">
            <v>2000</v>
          </cell>
          <cell r="HC314">
            <v>2000</v>
          </cell>
          <cell r="HE314">
            <v>2000</v>
          </cell>
          <cell r="HF314">
            <v>2000</v>
          </cell>
          <cell r="HH314">
            <v>2000</v>
          </cell>
          <cell r="HI314">
            <v>2000</v>
          </cell>
          <cell r="HK314">
            <v>2000</v>
          </cell>
          <cell r="HL314">
            <v>2000</v>
          </cell>
          <cell r="HN314">
            <v>2000</v>
          </cell>
          <cell r="HO314">
            <v>2000</v>
          </cell>
          <cell r="HQ314">
            <v>2000</v>
          </cell>
          <cell r="HR314">
            <v>2000</v>
          </cell>
          <cell r="HT314">
            <v>2000</v>
          </cell>
          <cell r="HU314">
            <v>2000</v>
          </cell>
          <cell r="HW314">
            <v>2000</v>
          </cell>
          <cell r="HX314">
            <v>2000</v>
          </cell>
          <cell r="HZ314">
            <v>2000</v>
          </cell>
          <cell r="IA314">
            <v>2000</v>
          </cell>
          <cell r="IC314">
            <v>2000</v>
          </cell>
          <cell r="ID314">
            <v>2000</v>
          </cell>
          <cell r="IF314">
            <v>2000</v>
          </cell>
        </row>
        <row r="315">
          <cell r="GP315" t="str">
            <v>STG GSU - Siemens SST-5000</v>
          </cell>
          <cell r="GQ315">
            <v>2000</v>
          </cell>
          <cell r="GS315">
            <v>2000</v>
          </cell>
          <cell r="GT315">
            <v>2000</v>
          </cell>
          <cell r="GV315">
            <v>2000</v>
          </cell>
          <cell r="GW315">
            <v>2000</v>
          </cell>
          <cell r="GY315">
            <v>2000</v>
          </cell>
          <cell r="GZ315">
            <v>2000</v>
          </cell>
          <cell r="HB315">
            <v>2000</v>
          </cell>
          <cell r="HC315">
            <v>2000</v>
          </cell>
          <cell r="HE315">
            <v>2000</v>
          </cell>
          <cell r="HF315">
            <v>2000</v>
          </cell>
          <cell r="HH315">
            <v>2000</v>
          </cell>
          <cell r="HI315">
            <v>2000</v>
          </cell>
          <cell r="HK315">
            <v>2000</v>
          </cell>
          <cell r="HL315">
            <v>2000</v>
          </cell>
          <cell r="HN315">
            <v>2000</v>
          </cell>
          <cell r="HO315">
            <v>2000</v>
          </cell>
          <cell r="HQ315">
            <v>2000</v>
          </cell>
          <cell r="HR315">
            <v>2000</v>
          </cell>
          <cell r="HT315">
            <v>2000</v>
          </cell>
          <cell r="HU315">
            <v>2000</v>
          </cell>
          <cell r="HW315">
            <v>2000</v>
          </cell>
          <cell r="HX315">
            <v>2000</v>
          </cell>
          <cell r="HZ315">
            <v>2000</v>
          </cell>
          <cell r="IA315">
            <v>2000</v>
          </cell>
          <cell r="IC315">
            <v>2000</v>
          </cell>
          <cell r="ID315">
            <v>2000</v>
          </cell>
          <cell r="IF315">
            <v>2000</v>
          </cell>
        </row>
        <row r="316">
          <cell r="GP316" t="str">
            <v>STG GSU - Siemens SST-6000</v>
          </cell>
          <cell r="GQ316">
            <v>2000</v>
          </cell>
          <cell r="GS316">
            <v>2000</v>
          </cell>
          <cell r="GT316">
            <v>2000</v>
          </cell>
          <cell r="GV316">
            <v>2000</v>
          </cell>
          <cell r="GW316">
            <v>2000</v>
          </cell>
          <cell r="GY316">
            <v>2000</v>
          </cell>
          <cell r="GZ316">
            <v>2000</v>
          </cell>
          <cell r="HB316">
            <v>2000</v>
          </cell>
          <cell r="HC316">
            <v>2000</v>
          </cell>
          <cell r="HE316">
            <v>2000</v>
          </cell>
          <cell r="HF316">
            <v>2000</v>
          </cell>
          <cell r="HH316">
            <v>2000</v>
          </cell>
          <cell r="HI316">
            <v>2000</v>
          </cell>
          <cell r="HK316">
            <v>2000</v>
          </cell>
          <cell r="HL316">
            <v>2000</v>
          </cell>
          <cell r="HN316">
            <v>2000</v>
          </cell>
          <cell r="HO316">
            <v>2000</v>
          </cell>
          <cell r="HQ316">
            <v>2000</v>
          </cell>
          <cell r="HR316">
            <v>2000</v>
          </cell>
          <cell r="HT316">
            <v>2000</v>
          </cell>
          <cell r="HU316">
            <v>2000</v>
          </cell>
          <cell r="HW316">
            <v>2000</v>
          </cell>
          <cell r="HX316">
            <v>2000</v>
          </cell>
          <cell r="HZ316">
            <v>2000</v>
          </cell>
          <cell r="IA316">
            <v>2000</v>
          </cell>
          <cell r="IC316">
            <v>2000</v>
          </cell>
          <cell r="ID316">
            <v>2000</v>
          </cell>
          <cell r="IF316">
            <v>2000</v>
          </cell>
        </row>
        <row r="317">
          <cell r="GP317" t="str">
            <v>STG GSU - Siemens SST-900</v>
          </cell>
          <cell r="GQ317">
            <v>2000</v>
          </cell>
          <cell r="GS317">
            <v>2000</v>
          </cell>
          <cell r="GT317">
            <v>2000</v>
          </cell>
          <cell r="GV317">
            <v>2000</v>
          </cell>
          <cell r="GW317">
            <v>2000</v>
          </cell>
          <cell r="GY317">
            <v>2000</v>
          </cell>
          <cell r="GZ317">
            <v>2000</v>
          </cell>
          <cell r="HB317">
            <v>2000</v>
          </cell>
          <cell r="HC317">
            <v>2000</v>
          </cell>
          <cell r="HE317">
            <v>2000</v>
          </cell>
          <cell r="HF317">
            <v>2000</v>
          </cell>
          <cell r="HH317">
            <v>2000</v>
          </cell>
          <cell r="HI317">
            <v>2000</v>
          </cell>
          <cell r="HK317">
            <v>2000</v>
          </cell>
          <cell r="HL317">
            <v>2000</v>
          </cell>
          <cell r="HN317">
            <v>2000</v>
          </cell>
          <cell r="HO317">
            <v>2000</v>
          </cell>
          <cell r="HQ317">
            <v>2000</v>
          </cell>
          <cell r="HR317">
            <v>2000</v>
          </cell>
          <cell r="HT317">
            <v>2000</v>
          </cell>
          <cell r="HU317">
            <v>2000</v>
          </cell>
          <cell r="HW317">
            <v>2000</v>
          </cell>
          <cell r="HX317">
            <v>2000</v>
          </cell>
          <cell r="HZ317">
            <v>2000</v>
          </cell>
          <cell r="IA317">
            <v>2000</v>
          </cell>
          <cell r="IC317">
            <v>2000</v>
          </cell>
          <cell r="ID317">
            <v>2000</v>
          </cell>
          <cell r="IF317">
            <v>2000</v>
          </cell>
        </row>
        <row r="318">
          <cell r="GP318" t="str">
            <v>STG GSU - Two Case, Double Flow</v>
          </cell>
          <cell r="GQ318">
            <v>2000</v>
          </cell>
          <cell r="GS318">
            <v>2000</v>
          </cell>
          <cell r="GT318">
            <v>2000</v>
          </cell>
          <cell r="GV318">
            <v>2000</v>
          </cell>
          <cell r="GW318">
            <v>2000</v>
          </cell>
          <cell r="GY318">
            <v>2000</v>
          </cell>
          <cell r="GZ318">
            <v>2000</v>
          </cell>
          <cell r="HB318">
            <v>2000</v>
          </cell>
          <cell r="HC318">
            <v>2000</v>
          </cell>
          <cell r="HE318">
            <v>2000</v>
          </cell>
          <cell r="HF318">
            <v>2000</v>
          </cell>
          <cell r="HH318">
            <v>2000</v>
          </cell>
          <cell r="HI318">
            <v>2000</v>
          </cell>
          <cell r="HK318">
            <v>2000</v>
          </cell>
          <cell r="HL318">
            <v>2000</v>
          </cell>
          <cell r="HN318">
            <v>2000</v>
          </cell>
          <cell r="HO318">
            <v>2000</v>
          </cell>
          <cell r="HQ318">
            <v>2000</v>
          </cell>
          <cell r="HR318">
            <v>2000</v>
          </cell>
          <cell r="HT318">
            <v>2000</v>
          </cell>
          <cell r="HU318">
            <v>2000</v>
          </cell>
          <cell r="HW318">
            <v>2000</v>
          </cell>
          <cell r="HX318">
            <v>2000</v>
          </cell>
          <cell r="HZ318">
            <v>2000</v>
          </cell>
          <cell r="IA318">
            <v>2000</v>
          </cell>
          <cell r="IC318">
            <v>2000</v>
          </cell>
          <cell r="ID318">
            <v>2000</v>
          </cell>
          <cell r="IF318">
            <v>2000</v>
          </cell>
        </row>
        <row r="319">
          <cell r="GP319" t="str">
            <v>STG GSU - Two Case, Single Flow</v>
          </cell>
          <cell r="GQ319">
            <v>1000</v>
          </cell>
          <cell r="GS319">
            <v>1000</v>
          </cell>
          <cell r="GT319">
            <v>1000</v>
          </cell>
          <cell r="GV319">
            <v>1000</v>
          </cell>
          <cell r="GW319">
            <v>1000</v>
          </cell>
          <cell r="GY319">
            <v>1000</v>
          </cell>
          <cell r="GZ319">
            <v>1000</v>
          </cell>
          <cell r="HB319">
            <v>1000</v>
          </cell>
          <cell r="HC319">
            <v>1000</v>
          </cell>
          <cell r="HE319">
            <v>1000</v>
          </cell>
          <cell r="HF319">
            <v>1000</v>
          </cell>
          <cell r="HH319">
            <v>1000</v>
          </cell>
          <cell r="HI319">
            <v>1000</v>
          </cell>
          <cell r="HK319">
            <v>1000</v>
          </cell>
          <cell r="HL319">
            <v>1000</v>
          </cell>
          <cell r="HN319">
            <v>1000</v>
          </cell>
          <cell r="HO319">
            <v>1000</v>
          </cell>
          <cell r="HQ319">
            <v>1000</v>
          </cell>
          <cell r="HR319">
            <v>1000</v>
          </cell>
          <cell r="HT319">
            <v>1000</v>
          </cell>
          <cell r="HU319">
            <v>1000</v>
          </cell>
          <cell r="HW319">
            <v>1000</v>
          </cell>
          <cell r="HX319">
            <v>1000</v>
          </cell>
          <cell r="HZ319">
            <v>1000</v>
          </cell>
          <cell r="IA319">
            <v>1000</v>
          </cell>
          <cell r="IC319">
            <v>1000</v>
          </cell>
          <cell r="ID319">
            <v>1000</v>
          </cell>
          <cell r="IF319">
            <v>1000</v>
          </cell>
        </row>
        <row r="320">
          <cell r="GP320" t="str">
            <v xml:space="preserve">STG GSU - </v>
          </cell>
          <cell r="GS320">
            <v>0</v>
          </cell>
          <cell r="GV320">
            <v>0</v>
          </cell>
          <cell r="GY320">
            <v>0</v>
          </cell>
          <cell r="HB320">
            <v>0</v>
          </cell>
          <cell r="HE320">
            <v>0</v>
          </cell>
          <cell r="HH320">
            <v>0</v>
          </cell>
          <cell r="HK320">
            <v>0</v>
          </cell>
          <cell r="HN320">
            <v>0</v>
          </cell>
          <cell r="HQ320">
            <v>0</v>
          </cell>
          <cell r="HT320">
            <v>0</v>
          </cell>
          <cell r="HW320">
            <v>0</v>
          </cell>
          <cell r="HZ320">
            <v>0</v>
          </cell>
          <cell r="IC320">
            <v>0</v>
          </cell>
          <cell r="IF320">
            <v>0</v>
          </cell>
        </row>
        <row r="321">
          <cell r="GP321" t="str">
            <v xml:space="preserve">STG GSU - </v>
          </cell>
          <cell r="GS321">
            <v>0</v>
          </cell>
          <cell r="GV321">
            <v>0</v>
          </cell>
          <cell r="GY321">
            <v>0</v>
          </cell>
          <cell r="HB321">
            <v>0</v>
          </cell>
          <cell r="HE321">
            <v>0</v>
          </cell>
          <cell r="HH321">
            <v>0</v>
          </cell>
          <cell r="HK321">
            <v>0</v>
          </cell>
          <cell r="HN321">
            <v>0</v>
          </cell>
          <cell r="HQ321">
            <v>0</v>
          </cell>
          <cell r="HT321">
            <v>0</v>
          </cell>
          <cell r="HW321">
            <v>0</v>
          </cell>
          <cell r="HZ321">
            <v>0</v>
          </cell>
          <cell r="IC321">
            <v>0</v>
          </cell>
          <cell r="IF321">
            <v>0</v>
          </cell>
        </row>
        <row r="322">
          <cell r="GP322" t="str">
            <v xml:space="preserve">STG GSU - </v>
          </cell>
          <cell r="GS322">
            <v>0</v>
          </cell>
          <cell r="GV322">
            <v>0</v>
          </cell>
          <cell r="GY322">
            <v>0</v>
          </cell>
          <cell r="HB322">
            <v>0</v>
          </cell>
          <cell r="HE322">
            <v>0</v>
          </cell>
          <cell r="HH322">
            <v>0</v>
          </cell>
          <cell r="HK322">
            <v>0</v>
          </cell>
          <cell r="HN322">
            <v>0</v>
          </cell>
          <cell r="HQ322">
            <v>0</v>
          </cell>
          <cell r="HT322">
            <v>0</v>
          </cell>
          <cell r="HW322">
            <v>0</v>
          </cell>
          <cell r="HZ322">
            <v>0</v>
          </cell>
          <cell r="IC322">
            <v>0</v>
          </cell>
          <cell r="IF322">
            <v>0</v>
          </cell>
        </row>
        <row r="323">
          <cell r="GP323" t="str">
            <v xml:space="preserve">STG GSU - </v>
          </cell>
          <cell r="GS323">
            <v>0</v>
          </cell>
          <cell r="GV323">
            <v>0</v>
          </cell>
          <cell r="GY323">
            <v>0</v>
          </cell>
          <cell r="HB323">
            <v>0</v>
          </cell>
          <cell r="HE323">
            <v>0</v>
          </cell>
          <cell r="HH323">
            <v>0</v>
          </cell>
          <cell r="HK323">
            <v>0</v>
          </cell>
          <cell r="HN323">
            <v>0</v>
          </cell>
          <cell r="HQ323">
            <v>0</v>
          </cell>
          <cell r="HT323">
            <v>0</v>
          </cell>
          <cell r="HW323">
            <v>0</v>
          </cell>
          <cell r="HZ323">
            <v>0</v>
          </cell>
          <cell r="IC323">
            <v>0</v>
          </cell>
          <cell r="IF323">
            <v>0</v>
          </cell>
        </row>
        <row r="324">
          <cell r="GP324">
            <v>0</v>
          </cell>
          <cell r="GS324">
            <v>0</v>
          </cell>
          <cell r="GV324">
            <v>0</v>
          </cell>
          <cell r="GY324">
            <v>0</v>
          </cell>
          <cell r="HB324">
            <v>0</v>
          </cell>
          <cell r="HE324">
            <v>0</v>
          </cell>
          <cell r="HH324">
            <v>0</v>
          </cell>
          <cell r="HK324">
            <v>0</v>
          </cell>
          <cell r="HN324">
            <v>0</v>
          </cell>
          <cell r="HQ324">
            <v>0</v>
          </cell>
          <cell r="HT324">
            <v>0</v>
          </cell>
          <cell r="HW324">
            <v>0</v>
          </cell>
          <cell r="HZ324">
            <v>0</v>
          </cell>
          <cell r="IC324">
            <v>0</v>
          </cell>
          <cell r="IF324">
            <v>0</v>
          </cell>
        </row>
        <row r="325">
          <cell r="GP325">
            <v>0</v>
          </cell>
          <cell r="GS325">
            <v>0</v>
          </cell>
          <cell r="GV325">
            <v>0</v>
          </cell>
          <cell r="GY325">
            <v>0</v>
          </cell>
          <cell r="HB325">
            <v>0</v>
          </cell>
          <cell r="HE325">
            <v>0</v>
          </cell>
          <cell r="HH325">
            <v>0</v>
          </cell>
          <cell r="HK325">
            <v>0</v>
          </cell>
          <cell r="HN325">
            <v>0</v>
          </cell>
          <cell r="HQ325">
            <v>0</v>
          </cell>
          <cell r="HT325">
            <v>0</v>
          </cell>
          <cell r="HW325">
            <v>0</v>
          </cell>
          <cell r="HZ325">
            <v>0</v>
          </cell>
          <cell r="IC325">
            <v>0</v>
          </cell>
          <cell r="IF325">
            <v>0</v>
          </cell>
        </row>
        <row r="326">
          <cell r="GP326">
            <v>0</v>
          </cell>
          <cell r="GS326">
            <v>0</v>
          </cell>
          <cell r="GV326">
            <v>0</v>
          </cell>
          <cell r="GY326">
            <v>0</v>
          </cell>
          <cell r="HB326">
            <v>0</v>
          </cell>
          <cell r="HE326">
            <v>0</v>
          </cell>
          <cell r="HH326">
            <v>0</v>
          </cell>
          <cell r="HK326">
            <v>0</v>
          </cell>
          <cell r="HN326">
            <v>0</v>
          </cell>
          <cell r="HQ326">
            <v>0</v>
          </cell>
          <cell r="HT326">
            <v>0</v>
          </cell>
          <cell r="HW326">
            <v>0</v>
          </cell>
          <cell r="HZ326">
            <v>0</v>
          </cell>
          <cell r="IC326">
            <v>0</v>
          </cell>
          <cell r="IF326">
            <v>0</v>
          </cell>
        </row>
        <row r="327">
          <cell r="GP327">
            <v>0</v>
          </cell>
          <cell r="GS327">
            <v>0</v>
          </cell>
          <cell r="GV327">
            <v>0</v>
          </cell>
          <cell r="GY327">
            <v>0</v>
          </cell>
          <cell r="HB327">
            <v>0</v>
          </cell>
          <cell r="HE327">
            <v>0</v>
          </cell>
          <cell r="HH327">
            <v>0</v>
          </cell>
          <cell r="HK327">
            <v>0</v>
          </cell>
          <cell r="HN327">
            <v>0</v>
          </cell>
          <cell r="HQ327">
            <v>0</v>
          </cell>
          <cell r="HT327">
            <v>0</v>
          </cell>
          <cell r="HW327">
            <v>0</v>
          </cell>
          <cell r="HZ327">
            <v>0</v>
          </cell>
          <cell r="IC327">
            <v>0</v>
          </cell>
          <cell r="IF327">
            <v>0</v>
          </cell>
        </row>
        <row r="328">
          <cell r="GP328">
            <v>0</v>
          </cell>
          <cell r="GS328">
            <v>0</v>
          </cell>
          <cell r="GV328">
            <v>0</v>
          </cell>
          <cell r="GY328">
            <v>0</v>
          </cell>
          <cell r="HB328">
            <v>0</v>
          </cell>
          <cell r="HE328">
            <v>0</v>
          </cell>
          <cell r="HH328">
            <v>0</v>
          </cell>
          <cell r="HK328">
            <v>0</v>
          </cell>
          <cell r="HN328">
            <v>0</v>
          </cell>
          <cell r="HQ328">
            <v>0</v>
          </cell>
          <cell r="HT328">
            <v>0</v>
          </cell>
          <cell r="HW328">
            <v>0</v>
          </cell>
          <cell r="HZ328">
            <v>0</v>
          </cell>
          <cell r="IC328">
            <v>0</v>
          </cell>
          <cell r="IF328">
            <v>0</v>
          </cell>
        </row>
        <row r="329">
          <cell r="GP329">
            <v>0</v>
          </cell>
          <cell r="GS329">
            <v>0</v>
          </cell>
          <cell r="GV329">
            <v>0</v>
          </cell>
          <cell r="GY329">
            <v>0</v>
          </cell>
          <cell r="HB329">
            <v>0</v>
          </cell>
          <cell r="HE329">
            <v>0</v>
          </cell>
          <cell r="HH329">
            <v>0</v>
          </cell>
          <cell r="HK329">
            <v>0</v>
          </cell>
          <cell r="HN329">
            <v>0</v>
          </cell>
          <cell r="HQ329">
            <v>0</v>
          </cell>
          <cell r="HT329">
            <v>0</v>
          </cell>
          <cell r="HW329">
            <v>0</v>
          </cell>
          <cell r="HZ329">
            <v>0</v>
          </cell>
          <cell r="IC329">
            <v>0</v>
          </cell>
          <cell r="IF329">
            <v>0</v>
          </cell>
        </row>
        <row r="330">
          <cell r="GP330">
            <v>0</v>
          </cell>
          <cell r="GS330">
            <v>0</v>
          </cell>
          <cell r="GV330">
            <v>0</v>
          </cell>
          <cell r="GY330">
            <v>0</v>
          </cell>
          <cell r="HB330">
            <v>0</v>
          </cell>
          <cell r="HE330">
            <v>0</v>
          </cell>
          <cell r="HH330">
            <v>0</v>
          </cell>
          <cell r="HK330">
            <v>0</v>
          </cell>
          <cell r="HN330">
            <v>0</v>
          </cell>
          <cell r="HQ330">
            <v>0</v>
          </cell>
          <cell r="HT330">
            <v>0</v>
          </cell>
          <cell r="HW330">
            <v>0</v>
          </cell>
          <cell r="HZ330">
            <v>0</v>
          </cell>
          <cell r="IC330">
            <v>0</v>
          </cell>
          <cell r="IF330">
            <v>0</v>
          </cell>
        </row>
        <row r="331">
          <cell r="GP331">
            <v>0</v>
          </cell>
          <cell r="GS331">
            <v>0</v>
          </cell>
          <cell r="GV331">
            <v>0</v>
          </cell>
          <cell r="GY331">
            <v>0</v>
          </cell>
          <cell r="HB331">
            <v>0</v>
          </cell>
          <cell r="HE331">
            <v>0</v>
          </cell>
          <cell r="HH331">
            <v>0</v>
          </cell>
          <cell r="HK331">
            <v>0</v>
          </cell>
          <cell r="HN331">
            <v>0</v>
          </cell>
          <cell r="HQ331">
            <v>0</v>
          </cell>
          <cell r="HT331">
            <v>0</v>
          </cell>
          <cell r="HW331">
            <v>0</v>
          </cell>
          <cell r="HZ331">
            <v>0</v>
          </cell>
          <cell r="IC331">
            <v>0</v>
          </cell>
          <cell r="IF331">
            <v>0</v>
          </cell>
        </row>
        <row r="335">
          <cell r="GP335" t="str">
            <v>Description</v>
          </cell>
          <cell r="GS335">
            <v>1</v>
          </cell>
          <cell r="GV335">
            <v>2</v>
          </cell>
          <cell r="GY335">
            <v>3</v>
          </cell>
          <cell r="HB335">
            <v>4</v>
          </cell>
          <cell r="HE335">
            <v>5</v>
          </cell>
          <cell r="HH335">
            <v>6</v>
          </cell>
          <cell r="HK335">
            <v>7</v>
          </cell>
          <cell r="HN335">
            <v>8</v>
          </cell>
          <cell r="HQ335">
            <v>9</v>
          </cell>
          <cell r="HT335">
            <v>10</v>
          </cell>
          <cell r="HW335">
            <v>11</v>
          </cell>
          <cell r="HZ335">
            <v>12</v>
          </cell>
          <cell r="IC335">
            <v>13</v>
          </cell>
          <cell r="IF335">
            <v>14</v>
          </cell>
          <cell r="IG335">
            <v>15</v>
          </cell>
          <cell r="IH335">
            <v>16</v>
          </cell>
        </row>
        <row r="336">
          <cell r="GP336" t="str">
            <v>DCS - 2x1 7FA</v>
          </cell>
          <cell r="GQ336">
            <v>2000</v>
          </cell>
          <cell r="GS336">
            <v>2000</v>
          </cell>
          <cell r="GT336">
            <v>2000</v>
          </cell>
          <cell r="GV336">
            <v>2000</v>
          </cell>
          <cell r="GW336">
            <v>2000</v>
          </cell>
          <cell r="GY336">
            <v>2000</v>
          </cell>
          <cell r="GZ336">
            <v>2000</v>
          </cell>
          <cell r="HB336">
            <v>2000</v>
          </cell>
          <cell r="HC336">
            <v>2000</v>
          </cell>
          <cell r="HE336">
            <v>2000</v>
          </cell>
          <cell r="HF336">
            <v>2000</v>
          </cell>
          <cell r="HH336">
            <v>2000</v>
          </cell>
          <cell r="HI336">
            <v>2000</v>
          </cell>
          <cell r="HK336">
            <v>2000</v>
          </cell>
          <cell r="HL336">
            <v>2000</v>
          </cell>
          <cell r="HN336">
            <v>2000</v>
          </cell>
          <cell r="HO336">
            <v>2000</v>
          </cell>
          <cell r="HQ336">
            <v>2000</v>
          </cell>
          <cell r="HR336">
            <v>2000</v>
          </cell>
          <cell r="HT336">
            <v>2000</v>
          </cell>
          <cell r="HU336">
            <v>2000</v>
          </cell>
          <cell r="HW336">
            <v>2000</v>
          </cell>
          <cell r="HX336">
            <v>2000</v>
          </cell>
          <cell r="HZ336">
            <v>2000</v>
          </cell>
          <cell r="IA336">
            <v>2000</v>
          </cell>
          <cell r="IC336">
            <v>2000</v>
          </cell>
          <cell r="ID336">
            <v>2000</v>
          </cell>
          <cell r="IF336">
            <v>2000</v>
          </cell>
        </row>
        <row r="337">
          <cell r="GP337" t="str">
            <v>DCS - LMS100 - (4)</v>
          </cell>
          <cell r="GQ337">
            <v>2000</v>
          </cell>
          <cell r="GS337">
            <v>2000</v>
          </cell>
          <cell r="GT337">
            <v>2000</v>
          </cell>
          <cell r="GV337">
            <v>2000</v>
          </cell>
          <cell r="GW337">
            <v>2000</v>
          </cell>
          <cell r="GY337">
            <v>2000</v>
          </cell>
          <cell r="GZ337">
            <v>2000</v>
          </cell>
          <cell r="HB337">
            <v>2000</v>
          </cell>
          <cell r="HC337">
            <v>2000</v>
          </cell>
          <cell r="HE337">
            <v>2000</v>
          </cell>
          <cell r="HF337">
            <v>2000</v>
          </cell>
          <cell r="HH337">
            <v>2000</v>
          </cell>
          <cell r="HI337">
            <v>2000</v>
          </cell>
          <cell r="HK337">
            <v>2000</v>
          </cell>
          <cell r="HL337">
            <v>2000</v>
          </cell>
          <cell r="HN337">
            <v>2000</v>
          </cell>
          <cell r="HO337">
            <v>2000</v>
          </cell>
          <cell r="HQ337">
            <v>2000</v>
          </cell>
          <cell r="HR337">
            <v>2000</v>
          </cell>
          <cell r="HT337">
            <v>2000</v>
          </cell>
          <cell r="HU337">
            <v>2000</v>
          </cell>
          <cell r="HW337">
            <v>2000</v>
          </cell>
          <cell r="HX337">
            <v>2000</v>
          </cell>
          <cell r="HZ337">
            <v>2000</v>
          </cell>
          <cell r="IA337">
            <v>2000</v>
          </cell>
          <cell r="IC337">
            <v>2000</v>
          </cell>
          <cell r="ID337">
            <v>2000</v>
          </cell>
          <cell r="IF337">
            <v>2000</v>
          </cell>
        </row>
        <row r="338">
          <cell r="GP338" t="str">
            <v>DCS - Trent 60</v>
          </cell>
          <cell r="GQ338">
            <v>1000</v>
          </cell>
          <cell r="GS338">
            <v>1000</v>
          </cell>
          <cell r="GT338">
            <v>1000</v>
          </cell>
          <cell r="GV338">
            <v>1000</v>
          </cell>
          <cell r="GW338">
            <v>1000</v>
          </cell>
          <cell r="GY338">
            <v>1000</v>
          </cell>
          <cell r="GZ338">
            <v>1000</v>
          </cell>
          <cell r="HB338">
            <v>1000</v>
          </cell>
          <cell r="HC338">
            <v>1000</v>
          </cell>
          <cell r="HE338">
            <v>1000</v>
          </cell>
          <cell r="HF338">
            <v>1000</v>
          </cell>
          <cell r="HH338">
            <v>1000</v>
          </cell>
          <cell r="HI338">
            <v>1000</v>
          </cell>
          <cell r="HK338">
            <v>1000</v>
          </cell>
          <cell r="HL338">
            <v>1000</v>
          </cell>
          <cell r="HN338">
            <v>1000</v>
          </cell>
          <cell r="HO338">
            <v>1000</v>
          </cell>
          <cell r="HQ338">
            <v>1000</v>
          </cell>
          <cell r="HR338">
            <v>1000</v>
          </cell>
          <cell r="HT338">
            <v>1000</v>
          </cell>
          <cell r="HU338">
            <v>1000</v>
          </cell>
          <cell r="HW338">
            <v>1000</v>
          </cell>
          <cell r="HX338">
            <v>1000</v>
          </cell>
          <cell r="HZ338">
            <v>1000</v>
          </cell>
          <cell r="IA338">
            <v>1000</v>
          </cell>
          <cell r="IC338">
            <v>1000</v>
          </cell>
          <cell r="ID338">
            <v>1000</v>
          </cell>
          <cell r="IF338">
            <v>1000</v>
          </cell>
        </row>
        <row r="339">
          <cell r="GP339" t="str">
            <v>DCS - LM6000</v>
          </cell>
          <cell r="GQ339">
            <v>1000</v>
          </cell>
          <cell r="GS339">
            <v>1000</v>
          </cell>
          <cell r="GT339">
            <v>1000</v>
          </cell>
          <cell r="GV339">
            <v>1000</v>
          </cell>
          <cell r="GW339">
            <v>1000</v>
          </cell>
          <cell r="GY339">
            <v>1000</v>
          </cell>
          <cell r="GZ339">
            <v>1000</v>
          </cell>
          <cell r="HB339">
            <v>1000</v>
          </cell>
          <cell r="HC339">
            <v>1000</v>
          </cell>
          <cell r="HE339">
            <v>1000</v>
          </cell>
          <cell r="HF339">
            <v>1000</v>
          </cell>
          <cell r="HH339">
            <v>1000</v>
          </cell>
          <cell r="HI339">
            <v>1000</v>
          </cell>
          <cell r="HK339">
            <v>1000</v>
          </cell>
          <cell r="HL339">
            <v>1000</v>
          </cell>
          <cell r="HN339">
            <v>1000</v>
          </cell>
          <cell r="HO339">
            <v>1000</v>
          </cell>
          <cell r="HQ339">
            <v>1000</v>
          </cell>
          <cell r="HR339">
            <v>1000</v>
          </cell>
          <cell r="HT339">
            <v>1000</v>
          </cell>
          <cell r="HU339">
            <v>1000</v>
          </cell>
          <cell r="HW339">
            <v>1000</v>
          </cell>
          <cell r="HX339">
            <v>1000</v>
          </cell>
          <cell r="HZ339">
            <v>1000</v>
          </cell>
          <cell r="IA339">
            <v>1000</v>
          </cell>
          <cell r="IC339">
            <v>1000</v>
          </cell>
          <cell r="ID339">
            <v>1000</v>
          </cell>
          <cell r="IF339">
            <v>1000</v>
          </cell>
        </row>
        <row r="340">
          <cell r="GP340" t="str">
            <v>DCS - GE 7EA (7)</v>
          </cell>
          <cell r="GQ340">
            <v>1000</v>
          </cell>
          <cell r="GS340">
            <v>1000</v>
          </cell>
          <cell r="GT340">
            <v>1000</v>
          </cell>
          <cell r="GV340">
            <v>1000</v>
          </cell>
          <cell r="GW340">
            <v>1000</v>
          </cell>
          <cell r="GY340">
            <v>1000</v>
          </cell>
          <cell r="GZ340">
            <v>1000</v>
          </cell>
          <cell r="HB340">
            <v>1000</v>
          </cell>
          <cell r="HC340">
            <v>1000</v>
          </cell>
          <cell r="HE340">
            <v>1000</v>
          </cell>
          <cell r="HF340">
            <v>1000</v>
          </cell>
          <cell r="HH340">
            <v>1000</v>
          </cell>
          <cell r="HI340">
            <v>1000</v>
          </cell>
          <cell r="HK340">
            <v>1000</v>
          </cell>
          <cell r="HL340">
            <v>1000</v>
          </cell>
          <cell r="HN340">
            <v>1000</v>
          </cell>
          <cell r="HO340">
            <v>1000</v>
          </cell>
          <cell r="HQ340">
            <v>1000</v>
          </cell>
          <cell r="HR340">
            <v>1000</v>
          </cell>
          <cell r="HT340">
            <v>1000</v>
          </cell>
          <cell r="HU340">
            <v>1000</v>
          </cell>
          <cell r="HW340">
            <v>1000</v>
          </cell>
          <cell r="HX340">
            <v>1000</v>
          </cell>
          <cell r="HZ340">
            <v>1000</v>
          </cell>
          <cell r="IA340">
            <v>1000</v>
          </cell>
          <cell r="IC340">
            <v>1000</v>
          </cell>
          <cell r="ID340">
            <v>1000</v>
          </cell>
          <cell r="IF340">
            <v>1000</v>
          </cell>
        </row>
        <row r="341">
          <cell r="GP341" t="str">
            <v>DCS - 3x1 7FA</v>
          </cell>
          <cell r="GQ341">
            <v>2000</v>
          </cell>
          <cell r="GS341">
            <v>2000</v>
          </cell>
          <cell r="GT341">
            <v>2000</v>
          </cell>
          <cell r="GV341">
            <v>2000</v>
          </cell>
          <cell r="GW341">
            <v>2000</v>
          </cell>
          <cell r="GY341">
            <v>2000</v>
          </cell>
          <cell r="GZ341">
            <v>2000</v>
          </cell>
          <cell r="HB341">
            <v>2000</v>
          </cell>
          <cell r="HC341">
            <v>2000</v>
          </cell>
          <cell r="HE341">
            <v>2000</v>
          </cell>
          <cell r="HF341">
            <v>2000</v>
          </cell>
          <cell r="HH341">
            <v>2000</v>
          </cell>
          <cell r="HI341">
            <v>2000</v>
          </cell>
          <cell r="HK341">
            <v>2000</v>
          </cell>
          <cell r="HL341">
            <v>2000</v>
          </cell>
          <cell r="HN341">
            <v>2000</v>
          </cell>
          <cell r="HO341">
            <v>2000</v>
          </cell>
          <cell r="HQ341">
            <v>2000</v>
          </cell>
          <cell r="HR341">
            <v>2000</v>
          </cell>
          <cell r="HT341">
            <v>2000</v>
          </cell>
          <cell r="HU341">
            <v>2000</v>
          </cell>
          <cell r="HW341">
            <v>2000</v>
          </cell>
          <cell r="HX341">
            <v>2000</v>
          </cell>
          <cell r="HZ341">
            <v>2000</v>
          </cell>
          <cell r="IA341">
            <v>2000</v>
          </cell>
          <cell r="IC341">
            <v>2000</v>
          </cell>
          <cell r="ID341">
            <v>2000</v>
          </cell>
          <cell r="IF341">
            <v>2000</v>
          </cell>
        </row>
        <row r="342">
          <cell r="GP342" t="str">
            <v>3x0 Mark VI</v>
          </cell>
          <cell r="GQ342">
            <v>2000</v>
          </cell>
          <cell r="GS342">
            <v>2000</v>
          </cell>
          <cell r="GT342">
            <v>2000</v>
          </cell>
          <cell r="GV342">
            <v>2000</v>
          </cell>
          <cell r="GW342">
            <v>2000</v>
          </cell>
          <cell r="GY342">
            <v>2000</v>
          </cell>
          <cell r="GZ342">
            <v>2000</v>
          </cell>
          <cell r="HB342">
            <v>2000</v>
          </cell>
          <cell r="HC342">
            <v>2000</v>
          </cell>
          <cell r="HE342">
            <v>2000</v>
          </cell>
          <cell r="HF342">
            <v>2000</v>
          </cell>
          <cell r="HH342">
            <v>2000</v>
          </cell>
          <cell r="HI342">
            <v>2000</v>
          </cell>
          <cell r="HK342">
            <v>2000</v>
          </cell>
          <cell r="HL342">
            <v>2000</v>
          </cell>
          <cell r="HN342">
            <v>2000</v>
          </cell>
          <cell r="HO342">
            <v>2000</v>
          </cell>
          <cell r="HQ342">
            <v>2000</v>
          </cell>
          <cell r="HR342">
            <v>2000</v>
          </cell>
          <cell r="HT342">
            <v>2000</v>
          </cell>
          <cell r="HU342">
            <v>2000</v>
          </cell>
          <cell r="HW342">
            <v>2000</v>
          </cell>
          <cell r="HX342">
            <v>2000</v>
          </cell>
          <cell r="HZ342">
            <v>2000</v>
          </cell>
          <cell r="IA342">
            <v>2000</v>
          </cell>
          <cell r="IC342">
            <v>2000</v>
          </cell>
          <cell r="ID342">
            <v>2000</v>
          </cell>
          <cell r="IF342">
            <v>2000</v>
          </cell>
        </row>
        <row r="343">
          <cell r="GP343" t="str">
            <v>DCS - 4x2 7FA</v>
          </cell>
          <cell r="GQ343">
            <v>3000</v>
          </cell>
          <cell r="GS343">
            <v>3000</v>
          </cell>
          <cell r="GT343">
            <v>3000</v>
          </cell>
          <cell r="GV343">
            <v>3000</v>
          </cell>
          <cell r="GW343">
            <v>3000</v>
          </cell>
          <cell r="GY343">
            <v>3000</v>
          </cell>
          <cell r="GZ343">
            <v>3000</v>
          </cell>
          <cell r="HB343">
            <v>3000</v>
          </cell>
          <cell r="HC343">
            <v>3000</v>
          </cell>
          <cell r="HE343">
            <v>3000</v>
          </cell>
          <cell r="HF343">
            <v>3000</v>
          </cell>
          <cell r="HH343">
            <v>3000</v>
          </cell>
          <cell r="HI343">
            <v>3000</v>
          </cell>
          <cell r="HK343">
            <v>3000</v>
          </cell>
          <cell r="HL343">
            <v>3000</v>
          </cell>
          <cell r="HN343">
            <v>3000</v>
          </cell>
          <cell r="HO343">
            <v>3000</v>
          </cell>
          <cell r="HQ343">
            <v>3000</v>
          </cell>
          <cell r="HR343">
            <v>3000</v>
          </cell>
          <cell r="HT343">
            <v>3000</v>
          </cell>
          <cell r="HU343">
            <v>3000</v>
          </cell>
          <cell r="HW343">
            <v>3000</v>
          </cell>
          <cell r="HX343">
            <v>3000</v>
          </cell>
          <cell r="HZ343">
            <v>3000</v>
          </cell>
          <cell r="IA343">
            <v>3000</v>
          </cell>
          <cell r="IC343">
            <v>3000</v>
          </cell>
          <cell r="ID343">
            <v>3000</v>
          </cell>
          <cell r="IF343">
            <v>3000</v>
          </cell>
        </row>
        <row r="344">
          <cell r="GP344" t="str">
            <v>DCS - GE 7EA (1)</v>
          </cell>
          <cell r="GQ344">
            <v>1000</v>
          </cell>
          <cell r="GS344">
            <v>1000</v>
          </cell>
          <cell r="GT344">
            <v>1000</v>
          </cell>
          <cell r="GV344">
            <v>1000</v>
          </cell>
          <cell r="GW344">
            <v>1000</v>
          </cell>
          <cell r="GY344">
            <v>1000</v>
          </cell>
          <cell r="GZ344">
            <v>1000</v>
          </cell>
          <cell r="HB344">
            <v>1000</v>
          </cell>
          <cell r="HC344">
            <v>1000</v>
          </cell>
          <cell r="HE344">
            <v>1000</v>
          </cell>
          <cell r="HF344">
            <v>1000</v>
          </cell>
          <cell r="HH344">
            <v>1000</v>
          </cell>
          <cell r="HI344">
            <v>1000</v>
          </cell>
          <cell r="HK344">
            <v>1000</v>
          </cell>
          <cell r="HL344">
            <v>1000</v>
          </cell>
          <cell r="HN344">
            <v>1000</v>
          </cell>
          <cell r="HO344">
            <v>1000</v>
          </cell>
          <cell r="HQ344">
            <v>1000</v>
          </cell>
          <cell r="HR344">
            <v>1000</v>
          </cell>
          <cell r="HT344">
            <v>1000</v>
          </cell>
          <cell r="HU344">
            <v>1000</v>
          </cell>
          <cell r="HW344">
            <v>1000</v>
          </cell>
          <cell r="HX344">
            <v>1000</v>
          </cell>
          <cell r="HZ344">
            <v>1000</v>
          </cell>
          <cell r="IA344">
            <v>1000</v>
          </cell>
          <cell r="IC344">
            <v>1000</v>
          </cell>
          <cell r="ID344">
            <v>1000</v>
          </cell>
          <cell r="IF344">
            <v>1000</v>
          </cell>
        </row>
        <row r="345">
          <cell r="GP345" t="str">
            <v>DCS - 4x0 7FA</v>
          </cell>
          <cell r="GQ345">
            <v>1000</v>
          </cell>
          <cell r="GS345">
            <v>1000</v>
          </cell>
          <cell r="GT345">
            <v>1000</v>
          </cell>
          <cell r="GV345">
            <v>1000</v>
          </cell>
          <cell r="GW345">
            <v>1000</v>
          </cell>
          <cell r="GY345">
            <v>1000</v>
          </cell>
          <cell r="GZ345">
            <v>1000</v>
          </cell>
          <cell r="HB345">
            <v>1000</v>
          </cell>
          <cell r="HC345">
            <v>1000</v>
          </cell>
          <cell r="HE345">
            <v>1000</v>
          </cell>
          <cell r="HF345">
            <v>1000</v>
          </cell>
          <cell r="HH345">
            <v>1000</v>
          </cell>
          <cell r="HI345">
            <v>1000</v>
          </cell>
          <cell r="HK345">
            <v>1000</v>
          </cell>
          <cell r="HL345">
            <v>1000</v>
          </cell>
          <cell r="HN345">
            <v>1000</v>
          </cell>
          <cell r="HO345">
            <v>1000</v>
          </cell>
          <cell r="HQ345">
            <v>1000</v>
          </cell>
          <cell r="HR345">
            <v>1000</v>
          </cell>
          <cell r="HT345">
            <v>1000</v>
          </cell>
          <cell r="HU345">
            <v>1000</v>
          </cell>
          <cell r="HW345">
            <v>1000</v>
          </cell>
          <cell r="HX345">
            <v>1000</v>
          </cell>
          <cell r="HZ345">
            <v>1000</v>
          </cell>
          <cell r="IA345">
            <v>1000</v>
          </cell>
          <cell r="IC345">
            <v>1000</v>
          </cell>
          <cell r="ID345">
            <v>1000</v>
          </cell>
          <cell r="IF345">
            <v>1000</v>
          </cell>
        </row>
        <row r="346">
          <cell r="GP346" t="str">
            <v>DCS - 2x0 7FA</v>
          </cell>
          <cell r="GQ346">
            <v>1000</v>
          </cell>
          <cell r="GS346">
            <v>1000</v>
          </cell>
          <cell r="GT346">
            <v>1000</v>
          </cell>
          <cell r="GV346">
            <v>1000</v>
          </cell>
          <cell r="GW346">
            <v>1000</v>
          </cell>
          <cell r="GY346">
            <v>1000</v>
          </cell>
          <cell r="GZ346">
            <v>1000</v>
          </cell>
          <cell r="HB346">
            <v>1000</v>
          </cell>
          <cell r="HC346">
            <v>1000</v>
          </cell>
          <cell r="HE346">
            <v>1000</v>
          </cell>
          <cell r="HF346">
            <v>1000</v>
          </cell>
          <cell r="HH346">
            <v>1000</v>
          </cell>
          <cell r="HI346">
            <v>1000</v>
          </cell>
          <cell r="HK346">
            <v>1000</v>
          </cell>
          <cell r="HL346">
            <v>1000</v>
          </cell>
          <cell r="HN346">
            <v>1000</v>
          </cell>
          <cell r="HO346">
            <v>1000</v>
          </cell>
          <cell r="HQ346">
            <v>1000</v>
          </cell>
          <cell r="HR346">
            <v>1000</v>
          </cell>
          <cell r="HT346">
            <v>1000</v>
          </cell>
          <cell r="HU346">
            <v>1000</v>
          </cell>
          <cell r="HW346">
            <v>1000</v>
          </cell>
          <cell r="HX346">
            <v>1000</v>
          </cell>
          <cell r="HZ346">
            <v>1000</v>
          </cell>
          <cell r="IA346">
            <v>1000</v>
          </cell>
          <cell r="IC346">
            <v>1000</v>
          </cell>
          <cell r="ID346">
            <v>1000</v>
          </cell>
          <cell r="IF346">
            <v>1000</v>
          </cell>
        </row>
        <row r="347">
          <cell r="GP347" t="str">
            <v>DCS - 3x0 7FA</v>
          </cell>
          <cell r="GQ347">
            <v>1000</v>
          </cell>
          <cell r="GS347">
            <v>1000</v>
          </cell>
          <cell r="GT347">
            <v>1000</v>
          </cell>
          <cell r="GV347">
            <v>1000</v>
          </cell>
          <cell r="GW347">
            <v>1000</v>
          </cell>
          <cell r="GY347">
            <v>1000</v>
          </cell>
          <cell r="GZ347">
            <v>1000</v>
          </cell>
          <cell r="HB347">
            <v>1000</v>
          </cell>
          <cell r="HC347">
            <v>1000</v>
          </cell>
          <cell r="HE347">
            <v>1000</v>
          </cell>
          <cell r="HF347">
            <v>1000</v>
          </cell>
          <cell r="HH347">
            <v>1000</v>
          </cell>
          <cell r="HI347">
            <v>1000</v>
          </cell>
          <cell r="HK347">
            <v>1000</v>
          </cell>
          <cell r="HL347">
            <v>1000</v>
          </cell>
          <cell r="HN347">
            <v>1000</v>
          </cell>
          <cell r="HO347">
            <v>1000</v>
          </cell>
          <cell r="HQ347">
            <v>1000</v>
          </cell>
          <cell r="HR347">
            <v>1000</v>
          </cell>
          <cell r="HT347">
            <v>1000</v>
          </cell>
          <cell r="HU347">
            <v>1000</v>
          </cell>
          <cell r="HW347">
            <v>1000</v>
          </cell>
          <cell r="HX347">
            <v>1000</v>
          </cell>
          <cell r="HZ347">
            <v>1000</v>
          </cell>
          <cell r="IA347">
            <v>1000</v>
          </cell>
          <cell r="IC347">
            <v>1000</v>
          </cell>
          <cell r="ID347">
            <v>1000</v>
          </cell>
          <cell r="IF347">
            <v>1000</v>
          </cell>
        </row>
        <row r="348">
          <cell r="GP348" t="str">
            <v>DCS - LMS100 - (5)</v>
          </cell>
          <cell r="GQ348">
            <v>2000</v>
          </cell>
          <cell r="GS348">
            <v>2000</v>
          </cell>
          <cell r="GT348">
            <v>2000</v>
          </cell>
          <cell r="GV348">
            <v>2000</v>
          </cell>
          <cell r="GW348">
            <v>2000</v>
          </cell>
          <cell r="GY348">
            <v>2000</v>
          </cell>
          <cell r="GZ348">
            <v>2000</v>
          </cell>
          <cell r="HB348">
            <v>2000</v>
          </cell>
          <cell r="HC348">
            <v>2000</v>
          </cell>
          <cell r="HE348">
            <v>2000</v>
          </cell>
          <cell r="HF348">
            <v>2000</v>
          </cell>
          <cell r="HH348">
            <v>2000</v>
          </cell>
          <cell r="HI348">
            <v>2000</v>
          </cell>
          <cell r="HK348">
            <v>2000</v>
          </cell>
          <cell r="HL348">
            <v>2000</v>
          </cell>
          <cell r="HN348">
            <v>2000</v>
          </cell>
          <cell r="HO348">
            <v>2000</v>
          </cell>
          <cell r="HQ348">
            <v>2000</v>
          </cell>
          <cell r="HR348">
            <v>2000</v>
          </cell>
          <cell r="HT348">
            <v>2000</v>
          </cell>
          <cell r="HU348">
            <v>2000</v>
          </cell>
          <cell r="HW348">
            <v>2000</v>
          </cell>
          <cell r="HX348">
            <v>2000</v>
          </cell>
          <cell r="HZ348">
            <v>2000</v>
          </cell>
          <cell r="IA348">
            <v>2000</v>
          </cell>
          <cell r="IC348">
            <v>2000</v>
          </cell>
          <cell r="ID348">
            <v>2000</v>
          </cell>
          <cell r="IF348">
            <v>2000</v>
          </cell>
        </row>
        <row r="349">
          <cell r="GP349" t="str">
            <v>DCS - LMS100 Upgrade Existing</v>
          </cell>
          <cell r="GS349">
            <v>0</v>
          </cell>
          <cell r="GV349">
            <v>0</v>
          </cell>
          <cell r="GY349">
            <v>0</v>
          </cell>
          <cell r="HB349">
            <v>0</v>
          </cell>
          <cell r="HE349">
            <v>0</v>
          </cell>
          <cell r="HH349">
            <v>0</v>
          </cell>
          <cell r="HK349">
            <v>0</v>
          </cell>
          <cell r="HN349">
            <v>0</v>
          </cell>
          <cell r="HQ349">
            <v>0</v>
          </cell>
          <cell r="HT349">
            <v>0</v>
          </cell>
          <cell r="HW349">
            <v>0</v>
          </cell>
          <cell r="HZ349">
            <v>0</v>
          </cell>
          <cell r="IC349">
            <v>0</v>
          </cell>
          <cell r="IF349">
            <v>0</v>
          </cell>
        </row>
        <row r="350">
          <cell r="GP350" t="str">
            <v xml:space="preserve">DCS - 1x1 F </v>
          </cell>
          <cell r="GQ350">
            <v>2000</v>
          </cell>
          <cell r="GS350">
            <v>2000</v>
          </cell>
          <cell r="GT350">
            <v>2000</v>
          </cell>
          <cell r="GV350">
            <v>2000</v>
          </cell>
          <cell r="GW350">
            <v>2000</v>
          </cell>
          <cell r="GY350">
            <v>2000</v>
          </cell>
          <cell r="GZ350">
            <v>2000</v>
          </cell>
          <cell r="HB350">
            <v>2000</v>
          </cell>
          <cell r="HC350">
            <v>2000</v>
          </cell>
          <cell r="HE350">
            <v>2000</v>
          </cell>
          <cell r="HF350">
            <v>2000</v>
          </cell>
          <cell r="HH350">
            <v>2000</v>
          </cell>
          <cell r="HI350">
            <v>2000</v>
          </cell>
          <cell r="HK350">
            <v>2000</v>
          </cell>
          <cell r="HL350">
            <v>2000</v>
          </cell>
          <cell r="HN350">
            <v>2000</v>
          </cell>
          <cell r="HO350">
            <v>2000</v>
          </cell>
          <cell r="HQ350">
            <v>2000</v>
          </cell>
          <cell r="HR350">
            <v>2000</v>
          </cell>
          <cell r="HT350">
            <v>2000</v>
          </cell>
          <cell r="HU350">
            <v>2000</v>
          </cell>
          <cell r="HW350">
            <v>2000</v>
          </cell>
          <cell r="HX350">
            <v>2000</v>
          </cell>
          <cell r="HZ350">
            <v>2000</v>
          </cell>
          <cell r="IA350">
            <v>2000</v>
          </cell>
          <cell r="IC350">
            <v>2000</v>
          </cell>
          <cell r="ID350">
            <v>2000</v>
          </cell>
          <cell r="IF350">
            <v>2000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pa.illinois.gov/content/dam/soi/en/web/ipa/documents/20241022-600pm-appendix-e-aurora-report-1-19-2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D5F2-375D-476D-AED4-09689B3C637D}">
  <sheetPr codeName="Sheet1">
    <pageSetUpPr fitToPage="1"/>
  </sheetPr>
  <dimension ref="B3:D16"/>
  <sheetViews>
    <sheetView workbookViewId="0">
      <selection activeCell="B3" sqref="B3"/>
    </sheetView>
  </sheetViews>
  <sheetFormatPr defaultRowHeight="15" x14ac:dyDescent="0.25"/>
  <cols>
    <col min="2" max="2" width="22.7109375" customWidth="1"/>
    <col min="3" max="3" width="25.140625" customWidth="1"/>
    <col min="5" max="6" width="10.140625" customWidth="1"/>
  </cols>
  <sheetData>
    <row r="3" spans="2:4" ht="18.75" x14ac:dyDescent="0.3">
      <c r="B3" s="12" t="s">
        <v>0</v>
      </c>
      <c r="C3" s="13"/>
    </row>
    <row r="4" spans="2:4" ht="15.75" thickBot="1" x14ac:dyDescent="0.3">
      <c r="B4" s="14"/>
      <c r="C4" s="15"/>
    </row>
    <row r="5" spans="2:4" ht="15.75" thickTop="1" x14ac:dyDescent="0.25">
      <c r="B5" s="16"/>
      <c r="C5" s="13"/>
    </row>
    <row r="6" spans="2:4" x14ac:dyDescent="0.25">
      <c r="B6" s="17" t="s">
        <v>1</v>
      </c>
      <c r="C6" s="13" t="s">
        <v>2</v>
      </c>
    </row>
    <row r="7" spans="2:4" s="13" customFormat="1" ht="6" customHeight="1" x14ac:dyDescent="0.25">
      <c r="B7" s="18"/>
      <c r="C7" s="18"/>
      <c r="D7" s="18"/>
    </row>
    <row r="8" spans="2:4" s="13" customFormat="1" ht="6" customHeight="1" x14ac:dyDescent="0.25"/>
    <row r="9" spans="2:4" x14ac:dyDescent="0.25">
      <c r="B9" t="s">
        <v>76</v>
      </c>
      <c r="C9" s="82"/>
    </row>
    <row r="10" spans="2:4" x14ac:dyDescent="0.25">
      <c r="B10" t="s">
        <v>78</v>
      </c>
    </row>
    <row r="11" spans="2:4" x14ac:dyDescent="0.25">
      <c r="B11" t="s">
        <v>79</v>
      </c>
      <c r="C11" s="83"/>
    </row>
    <row r="12" spans="2:4" x14ac:dyDescent="0.25">
      <c r="B12" t="s">
        <v>77</v>
      </c>
    </row>
    <row r="13" spans="2:4" x14ac:dyDescent="0.25">
      <c r="B13" t="s">
        <v>3</v>
      </c>
    </row>
    <row r="14" spans="2:4" x14ac:dyDescent="0.25">
      <c r="B14" t="s">
        <v>4</v>
      </c>
    </row>
    <row r="15" spans="2:4" ht="8.25" customHeight="1" thickBot="1" x14ac:dyDescent="0.3">
      <c r="B15" s="19"/>
      <c r="C15" s="19"/>
    </row>
    <row r="16" spans="2:4" ht="7.5" customHeight="1" thickTop="1" x14ac:dyDescent="0.25"/>
  </sheetData>
  <printOptions horizontalCentered="1" vertic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CBA5-44B2-4336-9495-1484AA8DED76}">
  <sheetPr codeName="Sheet2">
    <tabColor rgb="FF00B050"/>
  </sheetPr>
  <dimension ref="A1:K28"/>
  <sheetViews>
    <sheetView workbookViewId="0"/>
  </sheetViews>
  <sheetFormatPr defaultColWidth="9.140625" defaultRowHeight="15" x14ac:dyDescent="0.25"/>
  <cols>
    <col min="1" max="1" width="15.5703125" style="13" bestFit="1" customWidth="1"/>
    <col min="2" max="5" width="13.5703125" style="13" customWidth="1"/>
    <col min="6" max="6" width="9" style="13" customWidth="1"/>
    <col min="7" max="7" width="22.85546875" style="13" customWidth="1"/>
    <col min="8" max="16384" width="9.140625" style="13"/>
  </cols>
  <sheetData>
    <row r="1" spans="1:11" ht="15.75" x14ac:dyDescent="0.25">
      <c r="A1" s="84" t="s">
        <v>80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9" customHeight="1" thickBot="1" x14ac:dyDescent="0.3">
      <c r="A2" s="21"/>
      <c r="B2" s="22"/>
      <c r="C2" s="21"/>
      <c r="D2" s="22"/>
      <c r="E2" s="21"/>
      <c r="F2" s="20"/>
      <c r="G2" s="20"/>
      <c r="H2" s="20"/>
      <c r="I2" s="20"/>
      <c r="J2" s="20"/>
      <c r="K2" s="20"/>
    </row>
    <row r="3" spans="1:11" ht="8.25" customHeight="1" thickTop="1" x14ac:dyDescent="0.25">
      <c r="A3" s="23"/>
      <c r="B3" s="24"/>
      <c r="C3" s="24"/>
      <c r="D3" s="24"/>
      <c r="E3" s="24"/>
      <c r="F3" s="20"/>
      <c r="G3" s="20"/>
      <c r="H3" s="20"/>
      <c r="I3" s="20"/>
      <c r="J3" s="20"/>
      <c r="K3" s="20"/>
    </row>
    <row r="4" spans="1:11" x14ac:dyDescent="0.25">
      <c r="A4" s="25" t="s">
        <v>5</v>
      </c>
      <c r="B4" s="26" t="s">
        <v>6</v>
      </c>
      <c r="C4" s="26" t="s">
        <v>7</v>
      </c>
      <c r="D4" s="26" t="s">
        <v>8</v>
      </c>
      <c r="E4" s="26" t="s">
        <v>9</v>
      </c>
      <c r="F4" s="20"/>
      <c r="G4" s="27"/>
      <c r="H4" s="20"/>
      <c r="I4" s="20"/>
      <c r="J4" s="20"/>
      <c r="K4" s="20"/>
    </row>
    <row r="5" spans="1:11" x14ac:dyDescent="0.25">
      <c r="A5" s="28"/>
      <c r="B5" s="85" t="s">
        <v>10</v>
      </c>
      <c r="C5" s="86"/>
      <c r="D5" s="86"/>
      <c r="E5" s="86"/>
      <c r="F5" s="20"/>
      <c r="G5" s="31" t="s">
        <v>11</v>
      </c>
      <c r="H5" s="32" t="s">
        <v>12</v>
      </c>
      <c r="I5" s="20"/>
      <c r="J5" s="20"/>
      <c r="K5" s="20"/>
    </row>
    <row r="6" spans="1:11" ht="6.75" customHeight="1" x14ac:dyDescent="0.25">
      <c r="A6" s="33"/>
      <c r="B6" s="34"/>
      <c r="C6" s="35"/>
      <c r="D6" s="35"/>
      <c r="E6" s="35"/>
      <c r="F6" s="20"/>
      <c r="G6" s="31"/>
      <c r="H6" s="20"/>
      <c r="I6" s="20"/>
      <c r="J6" s="20"/>
      <c r="K6" s="20"/>
    </row>
    <row r="7" spans="1:11" ht="6.75" customHeight="1" x14ac:dyDescent="0.25">
      <c r="A7" s="28"/>
      <c r="B7" s="29"/>
      <c r="C7" s="30"/>
      <c r="D7" s="30"/>
      <c r="E7" s="30"/>
      <c r="F7" s="20"/>
      <c r="G7" s="31"/>
      <c r="H7" s="20"/>
      <c r="I7" s="20"/>
      <c r="J7" s="20"/>
      <c r="K7" s="20"/>
    </row>
    <row r="8" spans="1:11" x14ac:dyDescent="0.25">
      <c r="A8" s="36" t="s">
        <v>13</v>
      </c>
      <c r="B8" s="37">
        <f>VLOOKUP(PTCO2!$D$2,PTCO2!$D$1:$R$2,MATCH($A8,PTCO2!$D$1:$R$1,0),0)</f>
        <v>7488714</v>
      </c>
      <c r="C8" s="37">
        <f>VLOOKUP(PTCriteria!$H$4,PTCriteria!$H$1:$AJ$4,MATCH($A8&amp;"_"&amp;C$4,PTCriteria!$H$1:$AJ$1,0),0)</f>
        <v>-137.4079634499933</v>
      </c>
      <c r="D8" s="37">
        <f>VLOOKUP(PTCriteria!$H$4,PTCriteria!$H$1:$AJ$4,MATCH($A8&amp;"_"&amp;D$4,PTCriteria!$H$1:$AJ$1,0),0)</f>
        <v>-129.07972589998826</v>
      </c>
      <c r="E8" s="37">
        <f>VLOOKUP(PTCriteria!$H$4,PTCriteria!$H$1:$AJ$4,MATCH($A8&amp;"_"&amp;E$4,PTCriteria!$H$1:$AJ$1,0),0)</f>
        <v>21.499480410000086</v>
      </c>
      <c r="F8" s="20"/>
      <c r="G8" s="38">
        <f>'Energy Revenue'!C28</f>
        <v>13665744</v>
      </c>
      <c r="H8" s="32"/>
      <c r="I8" s="20"/>
      <c r="J8" s="20"/>
      <c r="K8" s="20"/>
    </row>
    <row r="9" spans="1:11" x14ac:dyDescent="0.25">
      <c r="A9" s="36" t="s">
        <v>14</v>
      </c>
      <c r="B9" s="37">
        <f>VLOOKUP(PTCO2!$D$2,PTCO2!$D$1:$R$2,MATCH($A9,PTCO2!$D$1:$R$1,0),0)</f>
        <v>27309080</v>
      </c>
      <c r="C9" s="37">
        <f>VLOOKUP(PTCriteria!$H$4,PTCriteria!$H$1:$AJ$4,MATCH($A9&amp;"_"&amp;C$4,PTCriteria!$H$1:$AJ$1,0),0)</f>
        <v>8222.7867403000037</v>
      </c>
      <c r="D9" s="37">
        <f>VLOOKUP(PTCriteria!$H$4,PTCriteria!$H$1:$AJ$4,MATCH($A9&amp;"_"&amp;D$4,PTCriteria!$H$1:$AJ$1,0),0)</f>
        <v>15528.129953000014</v>
      </c>
      <c r="E9" s="37">
        <f>VLOOKUP(PTCriteria!$H$4,PTCriteria!$H$1:$AJ$4,MATCH($A9&amp;"_"&amp;E$4,PTCriteria!$H$1:$AJ$1,0),0)</f>
        <v>701.48332840000023</v>
      </c>
      <c r="F9" s="20"/>
      <c r="G9" s="38">
        <f>'Energy Revenue'!I28</f>
        <v>160849316.70999998</v>
      </c>
      <c r="H9" s="20"/>
      <c r="I9" s="20"/>
      <c r="J9" s="20"/>
      <c r="K9" s="20"/>
    </row>
    <row r="10" spans="1:11" x14ac:dyDescent="0.25">
      <c r="A10" s="36" t="s">
        <v>15</v>
      </c>
      <c r="B10" s="37">
        <f>VLOOKUP(PTCO2!$D$2,PTCO2!$D$1:$R$2,MATCH($A10,PTCO2!$D$1:$R$1,0),0)</f>
        <v>152660227</v>
      </c>
      <c r="C10" s="37">
        <f>VLOOKUP(PTCriteria!$H$4,PTCriteria!$H$1:$AJ$4,MATCH($A10&amp;"_"&amp;C$4,PTCriteria!$H$1:$AJ$1,0),0)</f>
        <v>7722.3382184000056</v>
      </c>
      <c r="D10" s="37">
        <f>VLOOKUP(PTCriteria!$H$4,PTCriteria!$H$1:$AJ$4,MATCH($A10&amp;"_"&amp;D$4,PTCriteria!$H$1:$AJ$1,0),0)</f>
        <v>6171.6601170000122</v>
      </c>
      <c r="E10" s="37">
        <f>VLOOKUP(PTCriteria!$H$4,PTCriteria!$H$1:$AJ$4,MATCH($A10&amp;"_"&amp;E$4,PTCriteria!$H$1:$AJ$1,0),0)</f>
        <v>975.37554540000042</v>
      </c>
      <c r="F10" s="20"/>
      <c r="G10" s="38">
        <f>'Energy Revenue'!P28</f>
        <v>256891147.98508731</v>
      </c>
      <c r="H10" s="20"/>
      <c r="I10" s="20"/>
      <c r="J10" s="20"/>
      <c r="K10" s="20"/>
    </row>
    <row r="11" spans="1:11" x14ac:dyDescent="0.25">
      <c r="A11" s="36" t="s">
        <v>16</v>
      </c>
      <c r="B11" s="37">
        <f>VLOOKUP(PTCO2!$D$2,PTCO2!$D$1:$R$2,MATCH($A11,PTCO2!$D$1:$R$1,0),0)</f>
        <v>187073709</v>
      </c>
      <c r="C11" s="37">
        <f>VLOOKUP(PTCriteria!$H$4,PTCriteria!$H$1:$AJ$4,MATCH($A11&amp;"_"&amp;C$4,PTCriteria!$H$1:$AJ$1,0),0)</f>
        <v>18366.643770000021</v>
      </c>
      <c r="D11" s="37">
        <f>VLOOKUP(PTCriteria!$H$4,PTCriteria!$H$1:$AJ$4,MATCH($A11&amp;"_"&amp;D$4,PTCriteria!$H$1:$AJ$1,0),0)</f>
        <v>20871.784071000005</v>
      </c>
      <c r="E11" s="37">
        <f>VLOOKUP(PTCriteria!$H$4,PTCriteria!$H$1:$AJ$4,MATCH($A11&amp;"_"&amp;E$4,PTCriteria!$H$1:$AJ$1,0),0)</f>
        <v>1725.0269822000002</v>
      </c>
      <c r="F11" s="20"/>
      <c r="G11" s="38">
        <f>'Energy Revenue'!AM28</f>
        <v>430468682.02775735</v>
      </c>
      <c r="H11" s="20"/>
      <c r="I11" s="20"/>
      <c r="J11" s="20"/>
      <c r="K11" s="20"/>
    </row>
    <row r="12" spans="1:11" ht="6" customHeight="1" x14ac:dyDescent="0.25">
      <c r="A12" s="39"/>
      <c r="B12" s="40"/>
      <c r="C12" s="40"/>
      <c r="D12" s="40"/>
      <c r="E12" s="40"/>
      <c r="F12" s="20"/>
      <c r="G12" s="20"/>
      <c r="H12" s="20"/>
      <c r="I12" s="20"/>
      <c r="J12" s="20"/>
      <c r="K12" s="20"/>
    </row>
    <row r="13" spans="1:11" ht="5.25" customHeight="1" x14ac:dyDescent="0.25">
      <c r="A13" s="36"/>
      <c r="B13" s="41"/>
      <c r="C13" s="41"/>
      <c r="D13" s="41"/>
      <c r="E13" s="41"/>
      <c r="F13" s="20"/>
      <c r="G13" s="20"/>
      <c r="H13" s="20"/>
      <c r="I13" s="20"/>
      <c r="J13" s="20"/>
      <c r="K13" s="20"/>
    </row>
    <row r="14" spans="1:11" x14ac:dyDescent="0.25">
      <c r="A14" s="25" t="s">
        <v>5</v>
      </c>
      <c r="B14" s="26" t="s">
        <v>6</v>
      </c>
      <c r="C14" s="26" t="s">
        <v>7</v>
      </c>
      <c r="D14" s="26" t="s">
        <v>8</v>
      </c>
      <c r="E14" s="26" t="s">
        <v>9</v>
      </c>
      <c r="F14" s="20"/>
      <c r="G14" s="20"/>
      <c r="H14" s="20"/>
      <c r="I14" s="20"/>
      <c r="J14" s="20"/>
      <c r="K14" s="20"/>
    </row>
    <row r="15" spans="1:11" x14ac:dyDescent="0.25">
      <c r="A15" s="28"/>
      <c r="B15" s="42" t="s">
        <v>17</v>
      </c>
      <c r="C15" s="86" t="s">
        <v>18</v>
      </c>
      <c r="D15" s="86"/>
      <c r="E15" s="86"/>
      <c r="F15" s="20"/>
      <c r="G15" s="20"/>
      <c r="H15" s="20"/>
      <c r="I15" s="20"/>
      <c r="J15" s="20"/>
      <c r="K15" s="20"/>
    </row>
    <row r="16" spans="1:11" ht="6.75" customHeight="1" x14ac:dyDescent="0.25">
      <c r="A16" s="33"/>
      <c r="B16" s="34"/>
      <c r="C16" s="35"/>
      <c r="D16" s="35"/>
      <c r="E16" s="35"/>
      <c r="F16" s="20"/>
      <c r="G16" s="31"/>
      <c r="H16" s="20"/>
      <c r="I16" s="20"/>
      <c r="J16" s="20"/>
      <c r="K16" s="20"/>
    </row>
    <row r="17" spans="1:11" ht="6.75" customHeight="1" x14ac:dyDescent="0.25">
      <c r="A17" s="28"/>
      <c r="B17" s="29"/>
      <c r="C17" s="30"/>
      <c r="D17" s="30"/>
      <c r="E17" s="30"/>
      <c r="F17" s="20"/>
      <c r="G17" s="31"/>
      <c r="H17" s="20"/>
      <c r="I17" s="20"/>
      <c r="J17" s="20"/>
      <c r="K17" s="20"/>
    </row>
    <row r="18" spans="1:11" x14ac:dyDescent="0.25">
      <c r="A18" s="36" t="s">
        <v>13</v>
      </c>
      <c r="B18" s="43">
        <f>B8/$G8</f>
        <v>0.5479916790479904</v>
      </c>
      <c r="C18" s="43">
        <f t="shared" ref="C18:E21" si="0">C8/$G8*two_thousand</f>
        <v>-2.0109840115546333E-2</v>
      </c>
      <c r="D18" s="43">
        <f t="shared" si="0"/>
        <v>-1.8890991357658721E-2</v>
      </c>
      <c r="E18" s="43">
        <f t="shared" si="0"/>
        <v>3.1464778514803272E-3</v>
      </c>
      <c r="F18" s="20"/>
      <c r="G18" s="38">
        <f>2*10^3</f>
        <v>2000</v>
      </c>
      <c r="H18" s="20" t="s">
        <v>72</v>
      </c>
      <c r="I18" s="20"/>
      <c r="J18" s="20"/>
      <c r="K18" s="20"/>
    </row>
    <row r="19" spans="1:11" x14ac:dyDescent="0.25">
      <c r="A19" s="36" t="s">
        <v>14</v>
      </c>
      <c r="B19" s="43">
        <f t="shared" ref="B19:B21" si="1">B9/$G9</f>
        <v>0.16978051606670083</v>
      </c>
      <c r="C19" s="43">
        <f t="shared" si="0"/>
        <v>0.10224210967740834</v>
      </c>
      <c r="D19" s="43">
        <f t="shared" si="0"/>
        <v>0.19307672883679255</v>
      </c>
      <c r="E19" s="43">
        <f t="shared" si="0"/>
        <v>8.7222419435542316E-3</v>
      </c>
      <c r="F19" s="20"/>
      <c r="G19" s="20"/>
      <c r="H19" s="20"/>
      <c r="I19" s="20"/>
      <c r="J19" s="20"/>
      <c r="K19" s="20"/>
    </row>
    <row r="20" spans="1:11" x14ac:dyDescent="0.25">
      <c r="A20" s="36" t="s">
        <v>15</v>
      </c>
      <c r="B20" s="43">
        <f t="shared" si="1"/>
        <v>0.59426036357181922</v>
      </c>
      <c r="C20" s="43">
        <f t="shared" si="0"/>
        <v>6.0121481638972567E-2</v>
      </c>
      <c r="D20" s="43">
        <f t="shared" si="0"/>
        <v>4.8048834421949654E-2</v>
      </c>
      <c r="E20" s="43">
        <f t="shared" si="0"/>
        <v>7.5936874668536391E-3</v>
      </c>
      <c r="F20" s="20"/>
      <c r="G20" s="20"/>
      <c r="H20" s="20"/>
      <c r="I20" s="20"/>
      <c r="J20" s="20"/>
      <c r="K20" s="20"/>
    </row>
    <row r="21" spans="1:11" x14ac:dyDescent="0.25">
      <c r="A21" s="36" t="s">
        <v>16</v>
      </c>
      <c r="B21" s="43">
        <f t="shared" si="1"/>
        <v>0.43458146157990923</v>
      </c>
      <c r="C21" s="43">
        <f t="shared" si="0"/>
        <v>8.5333240427538051E-2</v>
      </c>
      <c r="D21" s="43">
        <f t="shared" si="0"/>
        <v>9.6972369616678211E-2</v>
      </c>
      <c r="E21" s="43">
        <f t="shared" si="0"/>
        <v>8.0146456837422962E-3</v>
      </c>
      <c r="F21" s="20"/>
      <c r="G21" s="20"/>
      <c r="H21" s="20"/>
      <c r="I21" s="20"/>
      <c r="J21" s="20"/>
      <c r="K21" s="20"/>
    </row>
    <row r="22" spans="1:11" ht="8.25" customHeight="1" thickBot="1" x14ac:dyDescent="0.3">
      <c r="A22" s="44"/>
      <c r="B22" s="45"/>
      <c r="C22" s="45"/>
      <c r="D22" s="45"/>
      <c r="E22" s="45"/>
      <c r="F22" s="20"/>
      <c r="G22" s="20"/>
      <c r="H22" s="20"/>
      <c r="I22" s="20"/>
      <c r="J22" s="20"/>
      <c r="K22" s="20"/>
    </row>
    <row r="23" spans="1:11" ht="8.25" customHeight="1" thickTop="1" x14ac:dyDescent="0.25">
      <c r="A23" s="36"/>
      <c r="B23" s="43"/>
      <c r="C23" s="43"/>
      <c r="D23" s="43"/>
      <c r="E23" s="43"/>
      <c r="F23" s="20"/>
      <c r="G23" s="20"/>
      <c r="H23" s="20"/>
      <c r="I23" s="20"/>
      <c r="J23" s="20"/>
      <c r="K23" s="20"/>
    </row>
    <row r="24" spans="1:1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</sheetData>
  <mergeCells count="2">
    <mergeCell ref="B5:E5"/>
    <mergeCell ref="C15:E15"/>
  </mergeCells>
  <pageMargins left="0.7" right="0.7" top="0.75" bottom="0.75" header="0.3" footer="0.3"/>
  <pageSetup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9FAF-79A7-4983-BDFC-E2D8F0E599BB}">
  <sheetPr codeName="Sheet3">
    <tabColor rgb="FF00B050"/>
    <pageSetUpPr fitToPage="1"/>
  </sheetPr>
  <dimension ref="A1:G26"/>
  <sheetViews>
    <sheetView zoomScale="130" zoomScaleNormal="130" workbookViewId="0">
      <selection activeCell="A2" sqref="A2"/>
    </sheetView>
  </sheetViews>
  <sheetFormatPr defaultRowHeight="15" x14ac:dyDescent="0.25"/>
  <cols>
    <col min="1" max="1" width="9.85546875" customWidth="1"/>
    <col min="2" max="3" width="17.7109375" customWidth="1"/>
  </cols>
  <sheetData>
    <row r="1" spans="1:7" x14ac:dyDescent="0.25">
      <c r="A1" s="89" t="s">
        <v>81</v>
      </c>
      <c r="B1" s="90"/>
      <c r="C1" s="90"/>
      <c r="D1" s="2"/>
      <c r="E1" s="2"/>
      <c r="F1" s="2"/>
      <c r="G1" s="2"/>
    </row>
    <row r="2" spans="1:7" ht="3.75" customHeight="1" thickBot="1" x14ac:dyDescent="0.3">
      <c r="A2" s="1"/>
      <c r="B2" s="1"/>
      <c r="C2" s="1"/>
      <c r="D2" s="2"/>
      <c r="E2" s="2"/>
      <c r="F2" s="2"/>
      <c r="G2" s="2"/>
    </row>
    <row r="3" spans="1:7" ht="4.5" customHeight="1" thickTop="1" x14ac:dyDescent="0.25">
      <c r="A3" s="2"/>
      <c r="B3" s="2"/>
      <c r="C3" s="2"/>
      <c r="D3" s="2"/>
      <c r="E3" s="2"/>
      <c r="F3" s="2"/>
      <c r="G3" s="2"/>
    </row>
    <row r="4" spans="1:7" x14ac:dyDescent="0.25">
      <c r="A4" s="4" t="s">
        <v>19</v>
      </c>
      <c r="B4" s="87" t="s">
        <v>20</v>
      </c>
      <c r="C4" s="88"/>
      <c r="D4" s="2"/>
      <c r="E4" s="2"/>
      <c r="F4" s="2"/>
      <c r="G4" s="2"/>
    </row>
    <row r="5" spans="1:7" x14ac:dyDescent="0.25">
      <c r="A5" s="4"/>
      <c r="B5" s="5" t="s">
        <v>21</v>
      </c>
      <c r="C5" s="6" t="s">
        <v>22</v>
      </c>
      <c r="D5" s="2"/>
      <c r="E5" s="2"/>
      <c r="F5" s="2"/>
      <c r="G5" s="2"/>
    </row>
    <row r="6" spans="1:7" ht="3" customHeight="1" x14ac:dyDescent="0.25">
      <c r="A6" s="7"/>
      <c r="B6" s="8"/>
      <c r="C6" s="9"/>
      <c r="D6" s="2"/>
      <c r="E6" s="2"/>
      <c r="F6" s="2"/>
      <c r="G6" s="2"/>
    </row>
    <row r="7" spans="1:7" ht="3" customHeight="1" x14ac:dyDescent="0.25">
      <c r="A7" s="2"/>
      <c r="B7" s="3"/>
      <c r="C7" s="3"/>
      <c r="D7" s="2"/>
      <c r="E7" s="2"/>
      <c r="F7" s="2"/>
      <c r="G7" s="2"/>
    </row>
    <row r="8" spans="1:7" ht="18" x14ac:dyDescent="0.35">
      <c r="A8" s="10" t="s">
        <v>23</v>
      </c>
      <c r="B8" s="3">
        <v>15.5</v>
      </c>
      <c r="C8" s="3">
        <v>152</v>
      </c>
      <c r="D8" s="2"/>
      <c r="E8" s="2"/>
      <c r="F8" s="2"/>
      <c r="G8" s="2"/>
    </row>
    <row r="9" spans="1:7" ht="18" x14ac:dyDescent="0.35">
      <c r="A9" s="10" t="s">
        <v>24</v>
      </c>
      <c r="B9" s="11">
        <v>7900</v>
      </c>
      <c r="C9" s="11">
        <v>35000</v>
      </c>
      <c r="D9" s="2"/>
      <c r="E9" s="2"/>
      <c r="F9" s="2"/>
      <c r="G9" s="2"/>
    </row>
    <row r="10" spans="1:7" ht="18" x14ac:dyDescent="0.35">
      <c r="A10" s="10" t="s">
        <v>25</v>
      </c>
      <c r="B10" s="11">
        <v>2200</v>
      </c>
      <c r="C10" s="11">
        <v>16700</v>
      </c>
      <c r="D10" s="2"/>
      <c r="E10" s="2"/>
      <c r="F10" s="2"/>
      <c r="G10" s="2"/>
    </row>
    <row r="11" spans="1:7" ht="18" x14ac:dyDescent="0.35">
      <c r="A11" s="10" t="s">
        <v>26</v>
      </c>
      <c r="B11" s="11">
        <v>12900</v>
      </c>
      <c r="C11" s="11">
        <v>120700</v>
      </c>
      <c r="D11" s="2"/>
      <c r="E11" s="2"/>
      <c r="F11" s="2"/>
      <c r="G11" s="2"/>
    </row>
    <row r="12" spans="1:7" ht="4.5" customHeight="1" thickBot="1" x14ac:dyDescent="0.3">
      <c r="A12" s="1"/>
      <c r="B12" s="1"/>
      <c r="C12" s="1"/>
      <c r="D12" s="2"/>
      <c r="E12" s="2"/>
      <c r="F12" s="2"/>
      <c r="G12" s="2"/>
    </row>
    <row r="13" spans="1:7" ht="4.5" customHeight="1" thickTop="1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10" t="s">
        <v>27</v>
      </c>
      <c r="B14" s="2"/>
      <c r="C14" s="2"/>
      <c r="D14" s="2"/>
      <c r="E14" s="2"/>
      <c r="F14" s="2"/>
      <c r="G14" s="2"/>
    </row>
    <row r="15" spans="1:7" x14ac:dyDescent="0.25">
      <c r="A15" s="46" t="s">
        <v>28</v>
      </c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</sheetData>
  <mergeCells count="2">
    <mergeCell ref="B4:C4"/>
    <mergeCell ref="A1:C1"/>
  </mergeCells>
  <hyperlinks>
    <hyperlink ref="A15" r:id="rId1" display="https://ipa.illinois.gov/content/dam/soi/en/web/ipa/documents/20241022-600pm-appendix-e-aurora-report-1-19-24.pdf" xr:uid="{6A58107D-A063-4ECA-BE5C-D5D15A7914FA}"/>
  </hyperlinks>
  <printOptions horizontalCentered="1" verticalCentered="1"/>
  <pageMargins left="0.7" right="0.7" top="0.75" bottom="0.75" header="0.3" footer="0.3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1D54-B11A-4D4F-B9AE-0F8E8F408898}">
  <sheetPr codeName="Sheet4">
    <tabColor rgb="FF00B050"/>
  </sheetPr>
  <dimension ref="A1:L48"/>
  <sheetViews>
    <sheetView tabSelected="1" workbookViewId="0">
      <selection activeCell="A22" sqref="A22:I33"/>
    </sheetView>
  </sheetViews>
  <sheetFormatPr defaultRowHeight="15" x14ac:dyDescent="0.25"/>
  <cols>
    <col min="1" max="1" width="13.7109375" customWidth="1"/>
    <col min="2" max="3" width="11.140625" bestFit="1" customWidth="1"/>
    <col min="4" max="9" width="9.85546875" customWidth="1"/>
  </cols>
  <sheetData>
    <row r="1" spans="1:12" ht="18.75" x14ac:dyDescent="0.3">
      <c r="A1" s="47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13"/>
      <c r="L1" s="13"/>
    </row>
    <row r="2" spans="1:12" ht="9.75" customHeight="1" x14ac:dyDescent="0.3">
      <c r="A2" s="47"/>
      <c r="B2" s="48"/>
      <c r="C2" s="48"/>
      <c r="D2" s="48"/>
      <c r="E2" s="48"/>
      <c r="F2" s="48"/>
      <c r="G2" s="48"/>
      <c r="H2" s="48"/>
      <c r="I2" s="48"/>
      <c r="J2" s="20"/>
      <c r="K2" s="13"/>
      <c r="L2" s="13"/>
    </row>
    <row r="3" spans="1:12" ht="3.75" customHeight="1" thickBot="1" x14ac:dyDescent="0.3">
      <c r="A3" s="49"/>
      <c r="B3" s="50"/>
      <c r="C3" s="50"/>
      <c r="D3" s="50"/>
      <c r="E3" s="50"/>
      <c r="F3" s="50"/>
      <c r="G3" s="50"/>
      <c r="H3" s="50"/>
      <c r="I3" s="50"/>
      <c r="J3" s="20"/>
      <c r="K3" s="13"/>
      <c r="L3" s="13"/>
    </row>
    <row r="4" spans="1:12" ht="4.5" customHeight="1" thickTop="1" x14ac:dyDescent="0.25">
      <c r="A4" s="51"/>
      <c r="B4" s="48"/>
      <c r="C4" s="48"/>
      <c r="D4" s="48"/>
      <c r="E4" s="48"/>
      <c r="F4" s="48"/>
      <c r="G4" s="48"/>
      <c r="H4" s="48"/>
      <c r="I4" s="48"/>
      <c r="J4" s="20"/>
      <c r="K4" s="13"/>
      <c r="L4" s="13"/>
    </row>
    <row r="5" spans="1:12" ht="18" x14ac:dyDescent="0.35">
      <c r="A5" s="51" t="s">
        <v>5</v>
      </c>
      <c r="B5" s="52" t="s">
        <v>73</v>
      </c>
      <c r="C5" s="52" t="s">
        <v>73</v>
      </c>
      <c r="D5" s="52" t="s">
        <v>74</v>
      </c>
      <c r="E5" s="52" t="s">
        <v>74</v>
      </c>
      <c r="F5" s="52" t="s">
        <v>83</v>
      </c>
      <c r="G5" s="52" t="s">
        <v>83</v>
      </c>
      <c r="H5" s="52" t="s">
        <v>75</v>
      </c>
      <c r="I5" s="52" t="s">
        <v>75</v>
      </c>
      <c r="J5" s="20"/>
      <c r="K5" s="13"/>
      <c r="L5" s="13"/>
    </row>
    <row r="6" spans="1:12" x14ac:dyDescent="0.25">
      <c r="A6" s="51"/>
      <c r="B6" s="53" t="s">
        <v>30</v>
      </c>
      <c r="C6" s="53" t="s">
        <v>31</v>
      </c>
      <c r="D6" s="53" t="s">
        <v>30</v>
      </c>
      <c r="E6" s="53" t="s">
        <v>31</v>
      </c>
      <c r="F6" s="53" t="s">
        <v>30</v>
      </c>
      <c r="G6" s="53" t="s">
        <v>31</v>
      </c>
      <c r="H6" s="53" t="s">
        <v>30</v>
      </c>
      <c r="I6" s="53" t="s">
        <v>31</v>
      </c>
      <c r="J6" s="20"/>
      <c r="K6" s="13"/>
      <c r="L6" s="13"/>
    </row>
    <row r="7" spans="1:12" ht="5.45" customHeight="1" x14ac:dyDescent="0.25">
      <c r="A7" s="54"/>
      <c r="B7" s="55"/>
      <c r="C7" s="55"/>
      <c r="D7" s="55"/>
      <c r="E7" s="55"/>
      <c r="F7" s="55"/>
      <c r="G7" s="55"/>
      <c r="H7" s="55"/>
      <c r="I7" s="55"/>
      <c r="J7" s="20"/>
      <c r="K7" s="13"/>
      <c r="L7" s="13"/>
    </row>
    <row r="8" spans="1:12" ht="5.45" customHeight="1" x14ac:dyDescent="0.25">
      <c r="A8" s="51"/>
      <c r="B8" s="53"/>
      <c r="C8" s="53"/>
      <c r="D8" s="53"/>
      <c r="E8" s="53"/>
      <c r="F8" s="53"/>
      <c r="G8" s="53"/>
      <c r="H8" s="53"/>
      <c r="I8" s="53"/>
      <c r="J8" s="20"/>
      <c r="K8" s="13"/>
      <c r="L8" s="13"/>
    </row>
    <row r="9" spans="1:12" x14ac:dyDescent="0.25">
      <c r="A9" s="32" t="s">
        <v>32</v>
      </c>
      <c r="B9" s="20">
        <f>'Report_Table 7'!B8</f>
        <v>15.5</v>
      </c>
      <c r="C9" s="20">
        <f>'Report_Table 7'!C8</f>
        <v>152</v>
      </c>
      <c r="D9" s="48">
        <f>'Report_Table 7'!B9</f>
        <v>7900</v>
      </c>
      <c r="E9" s="48">
        <f>'Report_Table 7'!C9</f>
        <v>35000</v>
      </c>
      <c r="F9" s="48">
        <f>'Report_Table 7'!B10</f>
        <v>2200</v>
      </c>
      <c r="G9" s="48">
        <f>'Report_Table 7'!C10</f>
        <v>16700</v>
      </c>
      <c r="H9" s="48">
        <f>'Report_Table 7'!B11</f>
        <v>12900</v>
      </c>
      <c r="I9" s="48">
        <f>'Report_Table 7'!C11</f>
        <v>120700</v>
      </c>
      <c r="J9" s="20"/>
      <c r="K9" s="13"/>
      <c r="L9" s="13"/>
    </row>
    <row r="10" spans="1:12" x14ac:dyDescent="0.25">
      <c r="A10" s="20"/>
      <c r="B10" s="20"/>
      <c r="C10" s="20"/>
      <c r="D10" s="48"/>
      <c r="E10" s="48"/>
      <c r="F10" s="48"/>
      <c r="G10" s="48"/>
      <c r="H10" s="48"/>
      <c r="I10" s="48"/>
      <c r="J10" s="20"/>
      <c r="K10" s="13"/>
      <c r="L10" s="13"/>
    </row>
    <row r="11" spans="1:12" x14ac:dyDescent="0.25">
      <c r="A11" s="20" t="s">
        <v>33</v>
      </c>
      <c r="B11" s="20"/>
      <c r="C11" s="20"/>
      <c r="D11" s="48"/>
      <c r="E11" s="48"/>
      <c r="F11" s="48"/>
      <c r="G11" s="48"/>
      <c r="H11" s="48"/>
      <c r="I11" s="48"/>
      <c r="J11" s="20"/>
      <c r="K11" s="13"/>
      <c r="L11" s="13"/>
    </row>
    <row r="12" spans="1:12" x14ac:dyDescent="0.25">
      <c r="A12" s="20" t="s">
        <v>13</v>
      </c>
      <c r="B12" s="48">
        <f>'Report_Table 6'!B8</f>
        <v>7488714</v>
      </c>
      <c r="C12" s="48">
        <f t="shared" ref="C12" si="0">B12</f>
        <v>7488714</v>
      </c>
      <c r="D12" s="48">
        <f>'Report_Table 6'!C8</f>
        <v>-137.4079634499933</v>
      </c>
      <c r="E12" s="48">
        <f t="shared" ref="E12" si="1">D12</f>
        <v>-137.4079634499933</v>
      </c>
      <c r="F12" s="48">
        <f>'Report_Table 6'!D8</f>
        <v>-129.07972589998826</v>
      </c>
      <c r="G12" s="48">
        <f>F12</f>
        <v>-129.07972589998826</v>
      </c>
      <c r="H12" s="48">
        <f>'Report_Table 6'!E8</f>
        <v>21.499480410000086</v>
      </c>
      <c r="I12" s="48">
        <f t="shared" ref="I12" si="2">H12</f>
        <v>21.499480410000086</v>
      </c>
      <c r="J12" s="20"/>
      <c r="K12" s="13"/>
      <c r="L12" s="13"/>
    </row>
    <row r="13" spans="1:12" ht="15.75" x14ac:dyDescent="0.25">
      <c r="A13" s="56" t="s">
        <v>34</v>
      </c>
      <c r="B13" s="48">
        <f>'Report_Table 6'!B9</f>
        <v>27309080</v>
      </c>
      <c r="C13" s="48">
        <f t="shared" ref="C13:E13" si="3">B13</f>
        <v>27309080</v>
      </c>
      <c r="D13" s="48">
        <f>'Report_Table 6'!C9</f>
        <v>8222.7867403000037</v>
      </c>
      <c r="E13" s="48">
        <f t="shared" si="3"/>
        <v>8222.7867403000037</v>
      </c>
      <c r="F13" s="48">
        <f>'Report_Table 6'!D9</f>
        <v>15528.129953000014</v>
      </c>
      <c r="G13" s="48">
        <f>F13</f>
        <v>15528.129953000014</v>
      </c>
      <c r="H13" s="48">
        <f>'Report_Table 6'!E9</f>
        <v>701.48332840000023</v>
      </c>
      <c r="I13" s="48">
        <f t="shared" ref="I13" si="4">H13</f>
        <v>701.48332840000023</v>
      </c>
      <c r="J13" s="20"/>
      <c r="K13" s="13"/>
      <c r="L13" s="13"/>
    </row>
    <row r="14" spans="1:12" ht="15.75" x14ac:dyDescent="0.25">
      <c r="A14" s="56" t="s">
        <v>35</v>
      </c>
      <c r="B14" s="48">
        <f>'Report_Table 6'!B10</f>
        <v>152660227</v>
      </c>
      <c r="C14" s="48">
        <f t="shared" ref="C14:C15" si="5">B14</f>
        <v>152660227</v>
      </c>
      <c r="D14" s="48">
        <f>'Report_Table 6'!C10</f>
        <v>7722.3382184000056</v>
      </c>
      <c r="E14" s="48">
        <f t="shared" ref="E14:E15" si="6">D14</f>
        <v>7722.3382184000056</v>
      </c>
      <c r="F14" s="48">
        <f>'Report_Table 6'!D10</f>
        <v>6171.6601170000122</v>
      </c>
      <c r="G14" s="48">
        <f>F14</f>
        <v>6171.6601170000122</v>
      </c>
      <c r="H14" s="48">
        <f>'Report_Table 6'!E10</f>
        <v>975.37554540000042</v>
      </c>
      <c r="I14" s="48">
        <f t="shared" ref="I14:I15" si="7">H14</f>
        <v>975.37554540000042</v>
      </c>
      <c r="J14" s="20"/>
      <c r="K14" s="13"/>
      <c r="L14" s="13"/>
    </row>
    <row r="15" spans="1:12" ht="15.75" x14ac:dyDescent="0.25">
      <c r="A15" s="56" t="s">
        <v>16</v>
      </c>
      <c r="B15" s="48">
        <f>'Report_Table 6'!B11</f>
        <v>187073709</v>
      </c>
      <c r="C15" s="48">
        <f t="shared" si="5"/>
        <v>187073709</v>
      </c>
      <c r="D15" s="48">
        <f>'Report_Table 6'!C11</f>
        <v>18366.643770000021</v>
      </c>
      <c r="E15" s="48">
        <f t="shared" si="6"/>
        <v>18366.643770000021</v>
      </c>
      <c r="F15" s="48">
        <f>'Report_Table 6'!D11</f>
        <v>20871.784071000005</v>
      </c>
      <c r="G15" s="48">
        <f>F15</f>
        <v>20871.784071000005</v>
      </c>
      <c r="H15" s="48">
        <f>'Report_Table 6'!E11</f>
        <v>1725.0269822000002</v>
      </c>
      <c r="I15" s="48">
        <f t="shared" si="7"/>
        <v>1725.0269822000002</v>
      </c>
      <c r="J15" s="20"/>
      <c r="K15" s="13"/>
      <c r="L15" s="13"/>
    </row>
    <row r="16" spans="1:12" ht="3" customHeight="1" thickBot="1" x14ac:dyDescent="0.3">
      <c r="A16" s="57"/>
      <c r="B16" s="50"/>
      <c r="C16" s="50"/>
      <c r="D16" s="50"/>
      <c r="E16" s="50"/>
      <c r="F16" s="50"/>
      <c r="G16" s="50"/>
      <c r="H16" s="50"/>
      <c r="I16" s="50"/>
      <c r="J16" s="20"/>
      <c r="K16" s="13"/>
      <c r="L16" s="13"/>
    </row>
    <row r="17" spans="1:12" ht="16.5" thickTop="1" x14ac:dyDescent="0.25">
      <c r="A17" s="56"/>
      <c r="B17" s="48"/>
      <c r="C17" s="48"/>
      <c r="D17" s="48"/>
      <c r="E17" s="48"/>
      <c r="F17" s="48"/>
      <c r="G17" s="48"/>
      <c r="H17" s="48"/>
      <c r="I17" s="48"/>
      <c r="J17" s="20"/>
      <c r="K17" s="13"/>
      <c r="L17" s="13"/>
    </row>
    <row r="18" spans="1:12" ht="3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3"/>
      <c r="L18" s="13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13"/>
      <c r="L19" s="13"/>
    </row>
    <row r="20" spans="1:12" ht="18.75" x14ac:dyDescent="0.3">
      <c r="A20" s="58" t="s">
        <v>82</v>
      </c>
      <c r="B20" s="48"/>
      <c r="C20" s="48"/>
      <c r="D20" s="48"/>
      <c r="E20" s="48"/>
      <c r="F20" s="48"/>
      <c r="G20" s="48"/>
      <c r="H20" s="48"/>
      <c r="I20" s="48"/>
      <c r="J20" s="20"/>
      <c r="K20" s="13"/>
      <c r="L20" s="13"/>
    </row>
    <row r="21" spans="1:12" ht="9.75" customHeight="1" x14ac:dyDescent="0.3">
      <c r="A21" s="47"/>
      <c r="B21" s="48"/>
      <c r="C21" s="48"/>
      <c r="D21" s="48"/>
      <c r="E21" s="48"/>
      <c r="F21" s="48"/>
      <c r="G21" s="48"/>
      <c r="H21" s="48"/>
      <c r="I21" s="48"/>
      <c r="J21" s="20"/>
      <c r="K21" s="13"/>
      <c r="L21" s="13"/>
    </row>
    <row r="22" spans="1:12" ht="3.75" customHeight="1" thickBot="1" x14ac:dyDescent="0.3">
      <c r="A22" s="49"/>
      <c r="B22" s="50"/>
      <c r="C22" s="50"/>
      <c r="D22" s="50"/>
      <c r="E22" s="50"/>
      <c r="F22" s="50"/>
      <c r="G22" s="50"/>
      <c r="H22" s="50"/>
      <c r="I22" s="50"/>
      <c r="J22" s="20"/>
      <c r="K22" s="13"/>
      <c r="L22" s="13"/>
    </row>
    <row r="23" spans="1:12" ht="4.5" customHeight="1" thickTop="1" x14ac:dyDescent="0.25">
      <c r="A23" s="51"/>
      <c r="B23" s="48"/>
      <c r="C23" s="48"/>
      <c r="D23" s="48"/>
      <c r="E23" s="48"/>
      <c r="F23" s="48"/>
      <c r="G23" s="48"/>
      <c r="H23" s="48"/>
      <c r="I23" s="48"/>
      <c r="J23" s="20"/>
      <c r="K23" s="13"/>
      <c r="L23" s="13"/>
    </row>
    <row r="24" spans="1:12" ht="18" x14ac:dyDescent="0.35">
      <c r="A24" s="51" t="s">
        <v>5</v>
      </c>
      <c r="B24" s="52" t="s">
        <v>73</v>
      </c>
      <c r="C24" s="52" t="s">
        <v>73</v>
      </c>
      <c r="D24" s="52" t="s">
        <v>74</v>
      </c>
      <c r="E24" s="52" t="s">
        <v>74</v>
      </c>
      <c r="F24" s="52" t="s">
        <v>83</v>
      </c>
      <c r="G24" s="52" t="s">
        <v>83</v>
      </c>
      <c r="H24" s="52" t="s">
        <v>75</v>
      </c>
      <c r="I24" s="52" t="s">
        <v>75</v>
      </c>
      <c r="J24" s="20"/>
      <c r="K24" s="13"/>
      <c r="L24" s="13"/>
    </row>
    <row r="25" spans="1:12" x14ac:dyDescent="0.25">
      <c r="A25" s="51"/>
      <c r="B25" s="53" t="s">
        <v>30</v>
      </c>
      <c r="C25" s="53" t="s">
        <v>31</v>
      </c>
      <c r="D25" s="53" t="s">
        <v>30</v>
      </c>
      <c r="E25" s="53" t="s">
        <v>31</v>
      </c>
      <c r="F25" s="53" t="s">
        <v>30</v>
      </c>
      <c r="G25" s="53" t="s">
        <v>31</v>
      </c>
      <c r="H25" s="53" t="s">
        <v>30</v>
      </c>
      <c r="I25" s="53" t="s">
        <v>31</v>
      </c>
      <c r="J25" s="20"/>
      <c r="K25" s="13"/>
      <c r="L25" s="13"/>
    </row>
    <row r="26" spans="1:12" ht="4.5" customHeight="1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20"/>
      <c r="K26" s="13"/>
      <c r="L26" s="13"/>
    </row>
    <row r="27" spans="1:12" ht="4.5" customHeight="1" x14ac:dyDescent="0.25">
      <c r="A27" s="51"/>
      <c r="B27" s="53"/>
      <c r="C27" s="53"/>
      <c r="D27" s="53"/>
      <c r="E27" s="53"/>
      <c r="F27" s="53"/>
      <c r="G27" s="53"/>
      <c r="H27" s="53"/>
      <c r="I27" s="53"/>
      <c r="J27" s="20"/>
      <c r="K27" s="13"/>
      <c r="L27" s="13"/>
    </row>
    <row r="28" spans="1:12" x14ac:dyDescent="0.25">
      <c r="A28" s="59" t="s">
        <v>13</v>
      </c>
      <c r="B28" s="48">
        <f t="shared" ref="B28:I31" si="8">B$9*B12/$B$36</f>
        <v>116.075067</v>
      </c>
      <c r="C28" s="48">
        <f t="shared" si="8"/>
        <v>1138.2845279999999</v>
      </c>
      <c r="D28" s="48">
        <f t="shared" si="8"/>
        <v>-1.0855229112549472</v>
      </c>
      <c r="E28" s="48">
        <f t="shared" si="8"/>
        <v>-4.8092787207497656</v>
      </c>
      <c r="F28" s="48">
        <f t="shared" si="8"/>
        <v>-0.28397539697997415</v>
      </c>
      <c r="G28" s="48">
        <f t="shared" si="8"/>
        <v>-2.1556314225298041</v>
      </c>
      <c r="H28" s="48">
        <f t="shared" si="8"/>
        <v>0.27734329728900109</v>
      </c>
      <c r="I28" s="48">
        <f t="shared" si="8"/>
        <v>2.5949872854870102</v>
      </c>
      <c r="J28" s="20"/>
      <c r="K28" s="13"/>
      <c r="L28" s="13"/>
    </row>
    <row r="29" spans="1:12" x14ac:dyDescent="0.25">
      <c r="A29" s="59" t="s">
        <v>34</v>
      </c>
      <c r="B29" s="48">
        <f t="shared" si="8"/>
        <v>423.29074000000003</v>
      </c>
      <c r="C29" s="48">
        <f t="shared" si="8"/>
        <v>4150.9801600000001</v>
      </c>
      <c r="D29" s="48">
        <f t="shared" si="8"/>
        <v>64.960015248370027</v>
      </c>
      <c r="E29" s="48">
        <f t="shared" si="8"/>
        <v>287.79753591050013</v>
      </c>
      <c r="F29" s="48">
        <f t="shared" si="8"/>
        <v>34.161885896600033</v>
      </c>
      <c r="G29" s="48">
        <f t="shared" si="8"/>
        <v>259.31977021510022</v>
      </c>
      <c r="H29" s="48">
        <f t="shared" si="8"/>
        <v>9.0491349363600033</v>
      </c>
      <c r="I29" s="48">
        <f t="shared" si="8"/>
        <v>84.669037737880018</v>
      </c>
      <c r="J29" s="20"/>
      <c r="K29" s="13"/>
      <c r="L29" s="13"/>
    </row>
    <row r="30" spans="1:12" x14ac:dyDescent="0.25">
      <c r="A30" s="59" t="s">
        <v>35</v>
      </c>
      <c r="B30" s="48">
        <f t="shared" si="8"/>
        <v>2366.2335185000002</v>
      </c>
      <c r="C30" s="48">
        <f t="shared" si="8"/>
        <v>23204.354503999999</v>
      </c>
      <c r="D30" s="48">
        <f t="shared" si="8"/>
        <v>61.006471925360046</v>
      </c>
      <c r="E30" s="48">
        <f t="shared" si="8"/>
        <v>270.28183764400018</v>
      </c>
      <c r="F30" s="48">
        <f t="shared" si="8"/>
        <v>13.577652257400027</v>
      </c>
      <c r="G30" s="48">
        <f t="shared" si="8"/>
        <v>103.06672395390021</v>
      </c>
      <c r="H30" s="48">
        <f t="shared" si="8"/>
        <v>12.582344535660006</v>
      </c>
      <c r="I30" s="48">
        <f t="shared" si="8"/>
        <v>117.72782832978005</v>
      </c>
      <c r="J30" s="20"/>
      <c r="K30" s="13"/>
      <c r="L30" s="13"/>
    </row>
    <row r="31" spans="1:12" x14ac:dyDescent="0.25">
      <c r="A31" s="59" t="s">
        <v>16</v>
      </c>
      <c r="B31" s="48">
        <f t="shared" si="8"/>
        <v>2899.6424895</v>
      </c>
      <c r="C31" s="48">
        <f t="shared" si="8"/>
        <v>28435.203767999999</v>
      </c>
      <c r="D31" s="48">
        <f t="shared" si="8"/>
        <v>145.09648578300016</v>
      </c>
      <c r="E31" s="48">
        <f t="shared" si="8"/>
        <v>642.83253195000077</v>
      </c>
      <c r="F31" s="48">
        <f t="shared" si="8"/>
        <v>45.917924956200011</v>
      </c>
      <c r="G31" s="48">
        <f t="shared" si="8"/>
        <v>348.55879398570005</v>
      </c>
      <c r="H31" s="48">
        <f t="shared" si="8"/>
        <v>22.252848070380001</v>
      </c>
      <c r="I31" s="48">
        <f t="shared" si="8"/>
        <v>208.21075675154003</v>
      </c>
      <c r="J31" s="20"/>
      <c r="K31" s="13"/>
      <c r="L31" s="13"/>
    </row>
    <row r="32" spans="1:12" ht="3" customHeight="1" thickBot="1" x14ac:dyDescent="0.3">
      <c r="A32" s="60"/>
      <c r="B32" s="61"/>
      <c r="C32" s="61"/>
      <c r="D32" s="61"/>
      <c r="E32" s="61"/>
      <c r="F32" s="61"/>
      <c r="G32" s="61"/>
      <c r="H32" s="61"/>
      <c r="I32" s="61"/>
      <c r="J32" s="20"/>
      <c r="K32" s="13"/>
      <c r="L32" s="13"/>
    </row>
    <row r="33" spans="1:12" ht="3" customHeight="1" thickTop="1" x14ac:dyDescent="0.25">
      <c r="A33" s="62"/>
      <c r="B33" s="63"/>
      <c r="C33" s="63"/>
      <c r="D33" s="63"/>
      <c r="E33" s="63"/>
      <c r="F33" s="63"/>
      <c r="G33" s="63"/>
      <c r="H33" s="63"/>
      <c r="I33" s="63"/>
      <c r="J33" s="20"/>
      <c r="K33" s="13"/>
      <c r="L33" s="13"/>
    </row>
    <row r="34" spans="1:12" x14ac:dyDescent="0.25">
      <c r="A34" s="62"/>
      <c r="B34" s="63"/>
      <c r="C34" s="63"/>
      <c r="D34" s="63"/>
      <c r="E34" s="63"/>
      <c r="F34" s="63"/>
      <c r="G34" s="63"/>
      <c r="H34" s="63"/>
      <c r="I34" s="63"/>
      <c r="J34" s="20"/>
      <c r="K34" s="13"/>
      <c r="L34" s="13"/>
    </row>
    <row r="35" spans="1:12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13"/>
      <c r="L35" s="13"/>
    </row>
    <row r="36" spans="1:12" x14ac:dyDescent="0.25">
      <c r="A36" s="20" t="s">
        <v>36</v>
      </c>
      <c r="B36" s="64">
        <f>10^6</f>
        <v>1000000</v>
      </c>
      <c r="C36" s="20"/>
      <c r="D36" s="20"/>
      <c r="E36" s="20"/>
      <c r="F36" s="20"/>
      <c r="G36" s="20"/>
      <c r="H36" s="20"/>
      <c r="I36" s="20"/>
      <c r="J36" s="20"/>
      <c r="K36" s="13"/>
      <c r="L36" s="13"/>
    </row>
    <row r="37" spans="1:12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</sheetData>
  <printOptions horizontalCentered="1" verticalCentered="1"/>
  <pageMargins left="0.7" right="0.7" top="0.75" bottom="0.75" header="0.3" footer="0.3"/>
  <pageSetup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9E04-5C61-48F8-81D0-0FFB050E4B59}">
  <sheetPr codeName="Sheet5">
    <tabColor rgb="FF00B0F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1CE2-5C64-48AC-8FED-1D93420516F1}">
  <sheetPr codeName="Sheet6">
    <tabColor rgb="FF00B0F0"/>
  </sheetPr>
  <dimension ref="A1:V33"/>
  <sheetViews>
    <sheetView workbookViewId="0">
      <selection activeCell="G6" sqref="G6"/>
    </sheetView>
  </sheetViews>
  <sheetFormatPr defaultColWidth="9.140625" defaultRowHeight="15" x14ac:dyDescent="0.25"/>
  <cols>
    <col min="1" max="1" width="13.28515625" style="20" bestFit="1" customWidth="1"/>
    <col min="2" max="2" width="15" style="20" bestFit="1" customWidth="1"/>
    <col min="3" max="3" width="9.140625" style="20"/>
    <col min="4" max="4" width="13.28515625" style="20" bestFit="1" customWidth="1"/>
    <col min="5" max="5" width="15" style="20" bestFit="1" customWidth="1"/>
    <col min="6" max="6" width="12" style="20" bestFit="1" customWidth="1"/>
    <col min="7" max="7" width="9.140625" style="20"/>
    <col min="8" max="8" width="13.28515625" style="20" bestFit="1" customWidth="1"/>
    <col min="9" max="9" width="18" style="20" bestFit="1" customWidth="1"/>
    <col min="10" max="10" width="11.140625" style="20" bestFit="1" customWidth="1"/>
    <col min="11" max="11" width="9.140625" style="20"/>
    <col min="12" max="12" width="13.28515625" style="20" bestFit="1" customWidth="1"/>
    <col min="13" max="13" width="18" style="20" bestFit="1" customWidth="1"/>
    <col min="14" max="14" width="14.7109375" style="20" bestFit="1" customWidth="1"/>
    <col min="15" max="15" width="9.140625" style="20"/>
    <col min="16" max="16" width="13.28515625" style="20" bestFit="1" customWidth="1"/>
    <col min="17" max="17" width="18" style="20" bestFit="1" customWidth="1"/>
    <col min="18" max="18" width="13.7109375" style="20" bestFit="1" customWidth="1"/>
    <col min="19" max="16384" width="9.140625" style="20"/>
  </cols>
  <sheetData>
    <row r="1" spans="1:22" x14ac:dyDescent="0.25">
      <c r="F1" s="65" t="s">
        <v>14</v>
      </c>
      <c r="G1" s="65"/>
      <c r="H1" s="65"/>
      <c r="I1" s="67"/>
      <c r="J1" s="67" t="s">
        <v>15</v>
      </c>
      <c r="K1" s="65"/>
      <c r="L1" s="65"/>
      <c r="M1" s="65"/>
      <c r="N1" s="67" t="s">
        <v>13</v>
      </c>
      <c r="O1" s="65"/>
      <c r="P1" s="65"/>
      <c r="Q1" s="65"/>
      <c r="R1" s="67" t="s">
        <v>16</v>
      </c>
    </row>
    <row r="2" spans="1:22" x14ac:dyDescent="0.25">
      <c r="A2" s="71"/>
      <c r="B2" s="71"/>
      <c r="C2" s="71"/>
      <c r="D2" s="68" t="s">
        <v>37</v>
      </c>
      <c r="E2" s="72" t="s">
        <v>38</v>
      </c>
      <c r="F2" s="73">
        <f>SUM(F13:F32)</f>
        <v>27309080</v>
      </c>
      <c r="G2" s="68"/>
      <c r="H2" s="68"/>
      <c r="I2" s="68"/>
      <c r="J2" s="73">
        <f>SUM(J13:J32)</f>
        <v>152660227</v>
      </c>
      <c r="K2" s="68"/>
      <c r="L2" s="68"/>
      <c r="M2" s="68"/>
      <c r="N2" s="73">
        <f>SUM(N13:N32)</f>
        <v>7488714</v>
      </c>
      <c r="O2" s="68"/>
      <c r="P2" s="68"/>
      <c r="Q2" s="68"/>
      <c r="R2" s="73">
        <f>SUM(R13:R32)</f>
        <v>187073709</v>
      </c>
    </row>
    <row r="5" spans="1:22" x14ac:dyDescent="0.25">
      <c r="A5" s="74" t="s">
        <v>39</v>
      </c>
      <c r="B5" s="74" t="s">
        <v>6</v>
      </c>
      <c r="D5" s="74" t="s">
        <v>39</v>
      </c>
      <c r="E5" s="74" t="s">
        <v>6</v>
      </c>
      <c r="H5" s="74" t="s">
        <v>39</v>
      </c>
      <c r="I5" s="74" t="s">
        <v>6</v>
      </c>
      <c r="L5" s="74" t="s">
        <v>39</v>
      </c>
      <c r="M5" s="74" t="s">
        <v>6</v>
      </c>
      <c r="P5" s="74" t="s">
        <v>39</v>
      </c>
      <c r="Q5" s="74" t="s">
        <v>6</v>
      </c>
    </row>
    <row r="6" spans="1:22" x14ac:dyDescent="0.25">
      <c r="A6" s="51" t="s">
        <v>40</v>
      </c>
      <c r="D6" s="51" t="s">
        <v>14</v>
      </c>
      <c r="H6" s="51" t="s">
        <v>15</v>
      </c>
      <c r="L6" s="51" t="s">
        <v>13</v>
      </c>
      <c r="P6" s="51" t="s">
        <v>16</v>
      </c>
    </row>
    <row r="7" spans="1:22" x14ac:dyDescent="0.25">
      <c r="A7" s="75" t="s">
        <v>41</v>
      </c>
      <c r="B7" s="75" t="s">
        <v>42</v>
      </c>
      <c r="D7" s="75" t="s">
        <v>41</v>
      </c>
      <c r="E7" s="75" t="s">
        <v>42</v>
      </c>
      <c r="H7" s="75" t="s">
        <v>41</v>
      </c>
      <c r="I7" s="75" t="s">
        <v>42</v>
      </c>
      <c r="L7" s="75" t="s">
        <v>41</v>
      </c>
      <c r="M7" s="75" t="s">
        <v>42</v>
      </c>
      <c r="P7" s="75" t="s">
        <v>41</v>
      </c>
      <c r="Q7" s="75" t="s">
        <v>42</v>
      </c>
    </row>
    <row r="8" spans="1:22" x14ac:dyDescent="0.25">
      <c r="A8" s="76">
        <v>2025</v>
      </c>
      <c r="B8" s="48">
        <v>499827798</v>
      </c>
      <c r="D8" s="76">
        <v>2025</v>
      </c>
      <c r="E8" s="48">
        <v>499827798</v>
      </c>
      <c r="F8" s="48">
        <v>0</v>
      </c>
      <c r="H8" s="76">
        <v>2025</v>
      </c>
      <c r="I8" s="48">
        <v>499827798</v>
      </c>
      <c r="J8" s="48">
        <v>0</v>
      </c>
      <c r="L8" s="76">
        <v>2025</v>
      </c>
      <c r="M8" s="48">
        <v>499827817</v>
      </c>
      <c r="N8" s="48">
        <v>-19</v>
      </c>
      <c r="P8" s="76">
        <v>2025</v>
      </c>
      <c r="Q8" s="48">
        <v>499827798</v>
      </c>
      <c r="R8" s="48">
        <v>0</v>
      </c>
    </row>
    <row r="9" spans="1:22" x14ac:dyDescent="0.25">
      <c r="A9" s="76">
        <v>2026</v>
      </c>
      <c r="B9" s="48">
        <v>485814903</v>
      </c>
      <c r="D9" s="76">
        <v>2026</v>
      </c>
      <c r="E9" s="48">
        <v>485814903</v>
      </c>
      <c r="F9" s="48">
        <v>0</v>
      </c>
      <c r="H9" s="76">
        <v>2026</v>
      </c>
      <c r="I9" s="48">
        <v>485814903</v>
      </c>
      <c r="J9" s="48">
        <v>0</v>
      </c>
      <c r="L9" s="76">
        <v>2026</v>
      </c>
      <c r="M9" s="48">
        <v>485814913</v>
      </c>
      <c r="N9" s="48">
        <v>-10</v>
      </c>
      <c r="P9" s="76">
        <v>2026</v>
      </c>
      <c r="Q9" s="48">
        <v>485814903</v>
      </c>
      <c r="R9" s="48">
        <v>0</v>
      </c>
    </row>
    <row r="10" spans="1:22" x14ac:dyDescent="0.25">
      <c r="A10" s="76">
        <v>2027</v>
      </c>
      <c r="B10" s="48">
        <v>444082274</v>
      </c>
      <c r="D10" s="76">
        <v>2027</v>
      </c>
      <c r="E10" s="48">
        <v>444082274</v>
      </c>
      <c r="F10" s="48">
        <v>0</v>
      </c>
      <c r="H10" s="76">
        <v>2027</v>
      </c>
      <c r="I10" s="48">
        <v>444082274</v>
      </c>
      <c r="J10" s="48">
        <v>0</v>
      </c>
      <c r="L10" s="76">
        <v>2027</v>
      </c>
      <c r="M10" s="48">
        <v>444082305</v>
      </c>
      <c r="N10" s="48">
        <v>-31</v>
      </c>
      <c r="P10" s="76">
        <v>2027</v>
      </c>
      <c r="Q10" s="48">
        <v>444082274</v>
      </c>
      <c r="R10" s="48">
        <v>0</v>
      </c>
      <c r="V10" s="36"/>
    </row>
    <row r="11" spans="1:22" x14ac:dyDescent="0.25">
      <c r="A11" s="76">
        <v>2028</v>
      </c>
      <c r="B11" s="48">
        <v>430484602</v>
      </c>
      <c r="D11" s="76">
        <v>2028</v>
      </c>
      <c r="E11" s="48">
        <v>430484602</v>
      </c>
      <c r="F11" s="48">
        <v>0</v>
      </c>
      <c r="H11" s="76">
        <v>2028</v>
      </c>
      <c r="I11" s="48">
        <v>430484602</v>
      </c>
      <c r="J11" s="48">
        <v>0</v>
      </c>
      <c r="L11" s="76">
        <v>2028</v>
      </c>
      <c r="M11" s="48">
        <v>430484576</v>
      </c>
      <c r="N11" s="48">
        <v>26</v>
      </c>
      <c r="P11" s="76">
        <v>2028</v>
      </c>
      <c r="Q11" s="48">
        <v>430484602</v>
      </c>
      <c r="R11" s="48">
        <v>0</v>
      </c>
      <c r="V11" s="36"/>
    </row>
    <row r="12" spans="1:22" x14ac:dyDescent="0.25">
      <c r="A12" s="76">
        <v>2029</v>
      </c>
      <c r="B12" s="48">
        <v>420542504</v>
      </c>
      <c r="D12" s="76">
        <v>2029</v>
      </c>
      <c r="E12" s="48">
        <v>420542754</v>
      </c>
      <c r="F12" s="48">
        <v>-250</v>
      </c>
      <c r="H12" s="76">
        <v>2029</v>
      </c>
      <c r="I12" s="48">
        <v>420542962</v>
      </c>
      <c r="J12" s="48">
        <v>-458</v>
      </c>
      <c r="L12" s="76">
        <v>2029</v>
      </c>
      <c r="M12" s="48">
        <v>420542431</v>
      </c>
      <c r="N12" s="48">
        <v>73</v>
      </c>
      <c r="P12" s="76">
        <v>2029</v>
      </c>
      <c r="Q12" s="48">
        <v>420542746</v>
      </c>
      <c r="R12" s="48">
        <v>-242</v>
      </c>
      <c r="V12" s="36"/>
    </row>
    <row r="13" spans="1:22" x14ac:dyDescent="0.25">
      <c r="A13" s="76">
        <v>2030</v>
      </c>
      <c r="B13" s="48">
        <v>409415005</v>
      </c>
      <c r="D13" s="76">
        <v>2030</v>
      </c>
      <c r="E13" s="48">
        <v>409179557</v>
      </c>
      <c r="F13" s="48">
        <v>235448</v>
      </c>
      <c r="H13" s="76">
        <v>2030</v>
      </c>
      <c r="I13" s="48">
        <v>401532417</v>
      </c>
      <c r="J13" s="48">
        <v>7882588</v>
      </c>
      <c r="L13" s="76">
        <v>2030</v>
      </c>
      <c r="M13" s="48">
        <v>409021089</v>
      </c>
      <c r="N13" s="48">
        <v>393916</v>
      </c>
      <c r="P13" s="76">
        <v>2030</v>
      </c>
      <c r="Q13" s="48">
        <v>400675702</v>
      </c>
      <c r="R13" s="48">
        <v>8739303</v>
      </c>
      <c r="V13" s="36"/>
    </row>
    <row r="14" spans="1:22" x14ac:dyDescent="0.25">
      <c r="A14" s="76">
        <v>2031</v>
      </c>
      <c r="B14" s="48">
        <v>402976460</v>
      </c>
      <c r="D14" s="76">
        <v>2031</v>
      </c>
      <c r="E14" s="48">
        <v>402358856</v>
      </c>
      <c r="F14" s="48">
        <v>617604</v>
      </c>
      <c r="H14" s="76">
        <v>2031</v>
      </c>
      <c r="I14" s="48">
        <v>395039950</v>
      </c>
      <c r="J14" s="48">
        <v>7936510</v>
      </c>
      <c r="L14" s="76">
        <v>2031</v>
      </c>
      <c r="M14" s="48">
        <v>402530867</v>
      </c>
      <c r="N14" s="48">
        <v>445593</v>
      </c>
      <c r="P14" s="76">
        <v>2031</v>
      </c>
      <c r="Q14" s="48">
        <v>394067848</v>
      </c>
      <c r="R14" s="48">
        <v>8908612</v>
      </c>
    </row>
    <row r="15" spans="1:22" x14ac:dyDescent="0.25">
      <c r="A15" s="76">
        <v>2032</v>
      </c>
      <c r="B15" s="48">
        <v>401243434</v>
      </c>
      <c r="D15" s="76">
        <v>2032</v>
      </c>
      <c r="E15" s="48">
        <v>400642108</v>
      </c>
      <c r="F15" s="48">
        <v>601326</v>
      </c>
      <c r="H15" s="76">
        <v>2032</v>
      </c>
      <c r="I15" s="48">
        <v>393383228</v>
      </c>
      <c r="J15" s="48">
        <v>7860206</v>
      </c>
      <c r="L15" s="76">
        <v>2032</v>
      </c>
      <c r="M15" s="48">
        <v>401061028</v>
      </c>
      <c r="N15" s="48">
        <v>182406</v>
      </c>
      <c r="P15" s="76">
        <v>2032</v>
      </c>
      <c r="Q15" s="48">
        <v>392502657</v>
      </c>
      <c r="R15" s="48">
        <v>8740777</v>
      </c>
    </row>
    <row r="16" spans="1:22" x14ac:dyDescent="0.25">
      <c r="A16" s="76">
        <v>2033</v>
      </c>
      <c r="B16" s="48">
        <v>398058446</v>
      </c>
      <c r="D16" s="76">
        <v>2033</v>
      </c>
      <c r="E16" s="48">
        <v>396789760</v>
      </c>
      <c r="F16" s="48">
        <v>1268686</v>
      </c>
      <c r="H16" s="76">
        <v>2033</v>
      </c>
      <c r="I16" s="48">
        <v>390326870</v>
      </c>
      <c r="J16" s="48">
        <v>7731576</v>
      </c>
      <c r="L16" s="76">
        <v>2033</v>
      </c>
      <c r="M16" s="48">
        <v>397343662</v>
      </c>
      <c r="N16" s="48">
        <v>714784</v>
      </c>
      <c r="P16" s="76">
        <v>2033</v>
      </c>
      <c r="Q16" s="48">
        <v>389025124</v>
      </c>
      <c r="R16" s="48">
        <v>9033322</v>
      </c>
    </row>
    <row r="17" spans="1:18" x14ac:dyDescent="0.25">
      <c r="A17" s="76">
        <v>2034</v>
      </c>
      <c r="B17" s="48">
        <v>397244802</v>
      </c>
      <c r="D17" s="76">
        <v>2034</v>
      </c>
      <c r="E17" s="48">
        <v>396174756</v>
      </c>
      <c r="F17" s="48">
        <v>1070046</v>
      </c>
      <c r="H17" s="76">
        <v>2034</v>
      </c>
      <c r="I17" s="48">
        <v>389417598</v>
      </c>
      <c r="J17" s="48">
        <v>7827204</v>
      </c>
      <c r="L17" s="76">
        <v>2034</v>
      </c>
      <c r="M17" s="48">
        <v>396441367</v>
      </c>
      <c r="N17" s="48">
        <v>803435</v>
      </c>
      <c r="P17" s="76">
        <v>2034</v>
      </c>
      <c r="Q17" s="48">
        <v>388521794</v>
      </c>
      <c r="R17" s="48">
        <v>8723008</v>
      </c>
    </row>
    <row r="18" spans="1:18" x14ac:dyDescent="0.25">
      <c r="A18" s="76">
        <v>2035</v>
      </c>
      <c r="B18" s="48">
        <v>398895015</v>
      </c>
      <c r="D18" s="76">
        <v>2035</v>
      </c>
      <c r="E18" s="48">
        <v>397966129</v>
      </c>
      <c r="F18" s="48">
        <v>928886</v>
      </c>
      <c r="H18" s="76">
        <v>2035</v>
      </c>
      <c r="I18" s="48">
        <v>391459066</v>
      </c>
      <c r="J18" s="48">
        <v>7435949</v>
      </c>
      <c r="L18" s="76">
        <v>2035</v>
      </c>
      <c r="M18" s="48">
        <v>398807621</v>
      </c>
      <c r="N18" s="48">
        <v>87394</v>
      </c>
      <c r="P18" s="76">
        <v>2035</v>
      </c>
      <c r="Q18" s="48">
        <v>389777117</v>
      </c>
      <c r="R18" s="48">
        <v>9117898</v>
      </c>
    </row>
    <row r="19" spans="1:18" x14ac:dyDescent="0.25">
      <c r="A19" s="76">
        <v>2036</v>
      </c>
      <c r="B19" s="48">
        <v>393377028</v>
      </c>
      <c r="D19" s="76">
        <v>2036</v>
      </c>
      <c r="E19" s="48">
        <v>392031044</v>
      </c>
      <c r="F19" s="48">
        <v>1345984</v>
      </c>
      <c r="H19" s="76">
        <v>2036</v>
      </c>
      <c r="I19" s="48">
        <v>385882006</v>
      </c>
      <c r="J19" s="48">
        <v>7495022</v>
      </c>
      <c r="L19" s="76">
        <v>2036</v>
      </c>
      <c r="M19" s="48">
        <v>393322662</v>
      </c>
      <c r="N19" s="48">
        <v>54366</v>
      </c>
      <c r="P19" s="76">
        <v>2036</v>
      </c>
      <c r="Q19" s="48">
        <v>384003000</v>
      </c>
      <c r="R19" s="48">
        <v>9374028</v>
      </c>
    </row>
    <row r="20" spans="1:18" x14ac:dyDescent="0.25">
      <c r="A20" s="76">
        <v>2037</v>
      </c>
      <c r="B20" s="48">
        <v>380263494</v>
      </c>
      <c r="D20" s="76">
        <v>2037</v>
      </c>
      <c r="E20" s="48">
        <v>378467822</v>
      </c>
      <c r="F20" s="48">
        <v>1795672</v>
      </c>
      <c r="H20" s="76">
        <v>2037</v>
      </c>
      <c r="I20" s="48">
        <v>372606151</v>
      </c>
      <c r="J20" s="48">
        <v>7657343</v>
      </c>
      <c r="L20" s="76">
        <v>2037</v>
      </c>
      <c r="M20" s="48">
        <v>379894611</v>
      </c>
      <c r="N20" s="48">
        <v>368883</v>
      </c>
      <c r="P20" s="76">
        <v>2037</v>
      </c>
      <c r="Q20" s="48">
        <v>370838243</v>
      </c>
      <c r="R20" s="48">
        <v>9425251</v>
      </c>
    </row>
    <row r="21" spans="1:18" x14ac:dyDescent="0.25">
      <c r="A21" s="76">
        <v>2038</v>
      </c>
      <c r="B21" s="48">
        <v>382628549</v>
      </c>
      <c r="D21" s="76">
        <v>2038</v>
      </c>
      <c r="E21" s="48">
        <v>380590767</v>
      </c>
      <c r="F21" s="48">
        <v>2037782</v>
      </c>
      <c r="H21" s="76">
        <v>2038</v>
      </c>
      <c r="I21" s="48">
        <v>374928191</v>
      </c>
      <c r="J21" s="48">
        <v>7700358</v>
      </c>
      <c r="L21" s="76">
        <v>2038</v>
      </c>
      <c r="M21" s="48">
        <v>382055380</v>
      </c>
      <c r="N21" s="48">
        <v>573169</v>
      </c>
      <c r="P21" s="76">
        <v>2038</v>
      </c>
      <c r="Q21" s="48">
        <v>373018492</v>
      </c>
      <c r="R21" s="48">
        <v>9610057</v>
      </c>
    </row>
    <row r="22" spans="1:18" x14ac:dyDescent="0.25">
      <c r="A22" s="76">
        <v>2039</v>
      </c>
      <c r="B22" s="48">
        <v>381634548</v>
      </c>
      <c r="D22" s="76">
        <v>2039</v>
      </c>
      <c r="E22" s="48">
        <v>380053307</v>
      </c>
      <c r="F22" s="48">
        <v>1581241</v>
      </c>
      <c r="H22" s="76">
        <v>2039</v>
      </c>
      <c r="I22" s="48">
        <v>374247620</v>
      </c>
      <c r="J22" s="48">
        <v>7386928</v>
      </c>
      <c r="L22" s="76">
        <v>2039</v>
      </c>
      <c r="M22" s="48">
        <v>380919181</v>
      </c>
      <c r="N22" s="48">
        <v>715367</v>
      </c>
      <c r="P22" s="76">
        <v>2039</v>
      </c>
      <c r="Q22" s="48">
        <v>372122677</v>
      </c>
      <c r="R22" s="48">
        <v>9511871</v>
      </c>
    </row>
    <row r="23" spans="1:18" x14ac:dyDescent="0.25">
      <c r="A23" s="76">
        <v>2040</v>
      </c>
      <c r="B23" s="48">
        <v>378177066</v>
      </c>
      <c r="D23" s="76">
        <v>2040</v>
      </c>
      <c r="E23" s="48">
        <v>376550667</v>
      </c>
      <c r="F23" s="48">
        <v>1626399</v>
      </c>
      <c r="H23" s="76">
        <v>2040</v>
      </c>
      <c r="I23" s="48">
        <v>370960514</v>
      </c>
      <c r="J23" s="48">
        <v>7216552</v>
      </c>
      <c r="L23" s="76">
        <v>2040</v>
      </c>
      <c r="M23" s="48">
        <v>377760576</v>
      </c>
      <c r="N23" s="48">
        <v>416490</v>
      </c>
      <c r="P23" s="76">
        <v>2040</v>
      </c>
      <c r="Q23" s="48">
        <v>368690165</v>
      </c>
      <c r="R23" s="48">
        <v>9486901</v>
      </c>
    </row>
    <row r="24" spans="1:18" x14ac:dyDescent="0.25">
      <c r="A24" s="76">
        <v>2041</v>
      </c>
      <c r="B24" s="48">
        <v>377625667</v>
      </c>
      <c r="D24" s="76">
        <v>2041</v>
      </c>
      <c r="E24" s="48">
        <v>376131187</v>
      </c>
      <c r="F24" s="48">
        <v>1494480</v>
      </c>
      <c r="H24" s="76">
        <v>2041</v>
      </c>
      <c r="I24" s="48">
        <v>370380944</v>
      </c>
      <c r="J24" s="48">
        <v>7244723</v>
      </c>
      <c r="L24" s="76">
        <v>2041</v>
      </c>
      <c r="M24" s="48">
        <v>377372474</v>
      </c>
      <c r="N24" s="48">
        <v>253193</v>
      </c>
      <c r="P24" s="76">
        <v>2041</v>
      </c>
      <c r="Q24" s="48">
        <v>368139812</v>
      </c>
      <c r="R24" s="48">
        <v>9485855</v>
      </c>
    </row>
    <row r="25" spans="1:18" x14ac:dyDescent="0.25">
      <c r="A25" s="76">
        <v>2042</v>
      </c>
      <c r="B25" s="48">
        <v>374690621</v>
      </c>
      <c r="D25" s="76">
        <v>2042</v>
      </c>
      <c r="E25" s="48">
        <v>372849307</v>
      </c>
      <c r="F25" s="48">
        <v>1841314</v>
      </c>
      <c r="H25" s="76">
        <v>2042</v>
      </c>
      <c r="I25" s="48">
        <v>367195941</v>
      </c>
      <c r="J25" s="48">
        <v>7494680</v>
      </c>
      <c r="L25" s="76">
        <v>2042</v>
      </c>
      <c r="M25" s="48">
        <v>374373723</v>
      </c>
      <c r="N25" s="48">
        <v>316898</v>
      </c>
      <c r="P25" s="76">
        <v>2042</v>
      </c>
      <c r="Q25" s="48">
        <v>364798953</v>
      </c>
      <c r="R25" s="48">
        <v>9891668</v>
      </c>
    </row>
    <row r="26" spans="1:18" x14ac:dyDescent="0.25">
      <c r="A26" s="76">
        <v>2043</v>
      </c>
      <c r="B26" s="48">
        <v>369820456</v>
      </c>
      <c r="D26" s="76">
        <v>2043</v>
      </c>
      <c r="E26" s="48">
        <v>368428681</v>
      </c>
      <c r="F26" s="48">
        <v>1391775</v>
      </c>
      <c r="H26" s="76">
        <v>2043</v>
      </c>
      <c r="I26" s="48">
        <v>362209033</v>
      </c>
      <c r="J26" s="48">
        <v>7611423</v>
      </c>
      <c r="L26" s="76">
        <v>2043</v>
      </c>
      <c r="M26" s="48">
        <v>369783619</v>
      </c>
      <c r="N26" s="48">
        <v>36837</v>
      </c>
      <c r="P26" s="76">
        <v>2043</v>
      </c>
      <c r="Q26" s="48">
        <v>360532077</v>
      </c>
      <c r="R26" s="48">
        <v>9288379</v>
      </c>
    </row>
    <row r="27" spans="1:18" x14ac:dyDescent="0.25">
      <c r="A27" s="76">
        <v>2044</v>
      </c>
      <c r="B27" s="48">
        <v>368985330</v>
      </c>
      <c r="D27" s="76">
        <v>2044</v>
      </c>
      <c r="E27" s="48">
        <v>367083115</v>
      </c>
      <c r="F27" s="48">
        <v>1902215</v>
      </c>
      <c r="H27" s="76">
        <v>2044</v>
      </c>
      <c r="I27" s="48">
        <v>361561213</v>
      </c>
      <c r="J27" s="48">
        <v>7424117</v>
      </c>
      <c r="L27" s="76">
        <v>2044</v>
      </c>
      <c r="M27" s="48">
        <v>368468479</v>
      </c>
      <c r="N27" s="48">
        <v>516851</v>
      </c>
      <c r="P27" s="76">
        <v>2044</v>
      </c>
      <c r="Q27" s="48">
        <v>359280533</v>
      </c>
      <c r="R27" s="48">
        <v>9704797</v>
      </c>
    </row>
    <row r="28" spans="1:18" x14ac:dyDescent="0.25">
      <c r="A28" s="76">
        <v>2045</v>
      </c>
      <c r="B28" s="48">
        <v>374112928.80000001</v>
      </c>
      <c r="D28" s="76">
        <v>2045</v>
      </c>
      <c r="E28" s="48">
        <v>372259664</v>
      </c>
      <c r="F28" s="48">
        <v>1853265</v>
      </c>
      <c r="H28" s="76">
        <v>2045</v>
      </c>
      <c r="I28" s="48">
        <v>366174488</v>
      </c>
      <c r="J28" s="48">
        <v>7938441</v>
      </c>
      <c r="L28" s="76">
        <v>2045</v>
      </c>
      <c r="M28" s="48">
        <v>373823090</v>
      </c>
      <c r="N28" s="48">
        <v>289839</v>
      </c>
      <c r="P28" s="76">
        <v>2045</v>
      </c>
      <c r="Q28" s="48">
        <v>364184384</v>
      </c>
      <c r="R28" s="48">
        <v>9928545</v>
      </c>
    </row>
    <row r="29" spans="1:18" x14ac:dyDescent="0.25">
      <c r="A29" s="76">
        <v>2046</v>
      </c>
      <c r="B29" s="48">
        <v>375007202.89999998</v>
      </c>
      <c r="D29" s="76">
        <v>2046</v>
      </c>
      <c r="E29" s="48">
        <v>373746216</v>
      </c>
      <c r="F29" s="48">
        <v>1260987</v>
      </c>
      <c r="H29" s="76">
        <v>2046</v>
      </c>
      <c r="I29" s="48">
        <v>367522314</v>
      </c>
      <c r="J29" s="48">
        <v>7484889</v>
      </c>
      <c r="L29" s="76">
        <v>2046</v>
      </c>
      <c r="M29" s="48">
        <v>374684068</v>
      </c>
      <c r="N29" s="48">
        <v>323135</v>
      </c>
      <c r="P29" s="76">
        <v>2046</v>
      </c>
      <c r="Q29" s="48">
        <v>365576939</v>
      </c>
      <c r="R29" s="48">
        <v>9430264</v>
      </c>
    </row>
    <row r="30" spans="1:18" x14ac:dyDescent="0.25">
      <c r="A30" s="76">
        <v>2047</v>
      </c>
      <c r="B30" s="48">
        <v>380470865</v>
      </c>
      <c r="D30" s="76">
        <v>2047</v>
      </c>
      <c r="E30" s="48">
        <v>378758606</v>
      </c>
      <c r="F30" s="48">
        <v>1712259</v>
      </c>
      <c r="H30" s="76">
        <v>2047</v>
      </c>
      <c r="I30" s="48">
        <v>372658803</v>
      </c>
      <c r="J30" s="48">
        <v>7812062</v>
      </c>
      <c r="L30" s="76">
        <v>2047</v>
      </c>
      <c r="M30" s="48">
        <v>380090829</v>
      </c>
      <c r="N30" s="48">
        <v>380036</v>
      </c>
      <c r="P30" s="76">
        <v>2047</v>
      </c>
      <c r="Q30" s="48">
        <v>370722408</v>
      </c>
      <c r="R30" s="48">
        <v>9748457</v>
      </c>
    </row>
    <row r="31" spans="1:18" x14ac:dyDescent="0.25">
      <c r="A31" s="76">
        <v>2048</v>
      </c>
      <c r="B31" s="48">
        <v>381691204.10000002</v>
      </c>
      <c r="D31" s="76">
        <v>2048</v>
      </c>
      <c r="E31" s="48">
        <v>380435700</v>
      </c>
      <c r="F31" s="48">
        <v>1255504</v>
      </c>
      <c r="H31" s="76">
        <v>2048</v>
      </c>
      <c r="I31" s="48">
        <v>374047022</v>
      </c>
      <c r="J31" s="48">
        <v>7644183</v>
      </c>
      <c r="L31" s="76">
        <v>2048</v>
      </c>
      <c r="M31" s="48">
        <v>381416429</v>
      </c>
      <c r="N31" s="48">
        <v>274776</v>
      </c>
      <c r="P31" s="76">
        <v>2048</v>
      </c>
      <c r="Q31" s="48">
        <v>372404873</v>
      </c>
      <c r="R31" s="48">
        <v>9286331</v>
      </c>
    </row>
    <row r="32" spans="1:18" x14ac:dyDescent="0.25">
      <c r="A32" s="76">
        <v>2049</v>
      </c>
      <c r="B32" s="48">
        <v>388818838.19999999</v>
      </c>
      <c r="D32" s="76">
        <v>2049</v>
      </c>
      <c r="E32" s="48">
        <v>387330631</v>
      </c>
      <c r="F32" s="48">
        <v>1488207</v>
      </c>
      <c r="H32" s="76">
        <v>2049</v>
      </c>
      <c r="I32" s="48">
        <v>380943365</v>
      </c>
      <c r="J32" s="48">
        <v>7875473</v>
      </c>
      <c r="L32" s="76">
        <v>2049</v>
      </c>
      <c r="M32" s="48">
        <v>388477493</v>
      </c>
      <c r="N32" s="48">
        <v>341346</v>
      </c>
      <c r="P32" s="76">
        <v>2049</v>
      </c>
      <c r="Q32" s="48">
        <v>379180453</v>
      </c>
      <c r="R32" s="48">
        <v>9638385</v>
      </c>
    </row>
    <row r="33" spans="1:18" x14ac:dyDescent="0.25">
      <c r="A33" s="77" t="s">
        <v>43</v>
      </c>
      <c r="B33" s="78">
        <v>9995889041.0000019</v>
      </c>
      <c r="D33" s="77" t="s">
        <v>43</v>
      </c>
      <c r="E33" s="78">
        <v>9968580211</v>
      </c>
      <c r="F33" s="48">
        <v>27308830</v>
      </c>
      <c r="H33" s="77" t="s">
        <v>43</v>
      </c>
      <c r="I33" s="78">
        <v>9843229273</v>
      </c>
      <c r="J33" s="48">
        <v>152659768</v>
      </c>
      <c r="L33" s="77" t="s">
        <v>43</v>
      </c>
      <c r="M33" s="78">
        <v>9988400287</v>
      </c>
      <c r="N33" s="48">
        <v>7488754</v>
      </c>
      <c r="P33" s="77" t="s">
        <v>43</v>
      </c>
      <c r="Q33" s="78">
        <v>9808815573</v>
      </c>
      <c r="R33" s="48">
        <v>187073468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6D41-B4FA-4AB4-8F40-6103BEDDE9ED}">
  <sheetPr codeName="Sheet7">
    <tabColor rgb="FF00B0F0"/>
  </sheetPr>
  <dimension ref="A1:AK36"/>
  <sheetViews>
    <sheetView zoomScale="85" zoomScaleNormal="85" workbookViewId="0"/>
  </sheetViews>
  <sheetFormatPr defaultColWidth="9.140625" defaultRowHeight="15" x14ac:dyDescent="0.25"/>
  <cols>
    <col min="1" max="1" width="14.85546875" style="20" bestFit="1" customWidth="1"/>
    <col min="2" max="2" width="17.85546875" style="20" bestFit="1" customWidth="1"/>
    <col min="3" max="3" width="6.5703125" style="20" bestFit="1" customWidth="1"/>
    <col min="4" max="4" width="7.85546875" style="20" bestFit="1" customWidth="1"/>
    <col min="5" max="5" width="11.28515625" style="20" bestFit="1" customWidth="1"/>
    <col min="6" max="6" width="14.85546875" style="20" bestFit="1" customWidth="1"/>
    <col min="7" max="7" width="17.85546875" style="20" bestFit="1" customWidth="1"/>
    <col min="8" max="8" width="6.5703125" style="20" bestFit="1" customWidth="1"/>
    <col min="9" max="9" width="12" style="20" bestFit="1" customWidth="1"/>
    <col min="10" max="10" width="12.5703125" style="20" bestFit="1" customWidth="1"/>
    <col min="11" max="11" width="14.28515625" style="20" bestFit="1" customWidth="1"/>
    <col min="12" max="12" width="12.140625" style="20" bestFit="1" customWidth="1"/>
    <col min="13" max="13" width="13.85546875" style="20" bestFit="1" customWidth="1"/>
    <col min="14" max="14" width="14.85546875" style="20" bestFit="1" customWidth="1"/>
    <col min="15" max="15" width="17.85546875" style="20" bestFit="1" customWidth="1"/>
    <col min="16" max="16" width="6.5703125" style="20" bestFit="1" customWidth="1"/>
    <col min="17" max="17" width="7.5703125" style="20" bestFit="1" customWidth="1"/>
    <col min="18" max="18" width="11.28515625" style="20" bestFit="1" customWidth="1"/>
    <col min="19" max="19" width="7.140625" style="20" bestFit="1" customWidth="1"/>
    <col min="20" max="20" width="6.28515625" style="20" bestFit="1" customWidth="1"/>
    <col min="21" max="21" width="9.140625" style="20"/>
    <col min="22" max="22" width="14.85546875" style="20" bestFit="1" customWidth="1"/>
    <col min="23" max="23" width="17.85546875" style="20" bestFit="1" customWidth="1"/>
    <col min="24" max="24" width="6.5703125" style="20" bestFit="1" customWidth="1"/>
    <col min="25" max="25" width="7.5703125" style="20" bestFit="1" customWidth="1"/>
    <col min="26" max="26" width="8.85546875" style="20" bestFit="1" customWidth="1"/>
    <col min="27" max="27" width="7.140625" style="20" bestFit="1" customWidth="1"/>
    <col min="28" max="28" width="10.85546875" style="20" bestFit="1" customWidth="1"/>
    <col min="29" max="29" width="9.140625" style="20"/>
    <col min="30" max="30" width="14.85546875" style="20" bestFit="1" customWidth="1"/>
    <col min="31" max="31" width="17.85546875" style="20" bestFit="1" customWidth="1"/>
    <col min="32" max="32" width="6.5703125" style="20" bestFit="1" customWidth="1"/>
    <col min="33" max="33" width="7.5703125" style="20" bestFit="1" customWidth="1"/>
    <col min="34" max="34" width="8.85546875" style="20" bestFit="1" customWidth="1"/>
    <col min="35" max="35" width="7.140625" style="20" bestFit="1" customWidth="1"/>
    <col min="36" max="36" width="10.85546875" style="20" bestFit="1" customWidth="1"/>
    <col min="37" max="16384" width="9.140625" style="20"/>
  </cols>
  <sheetData>
    <row r="1" spans="1:37" x14ac:dyDescent="0.25">
      <c r="J1" s="20" t="str">
        <f>J3&amp;"_"&amp;J2</f>
        <v>Storage_NOx</v>
      </c>
      <c r="K1" s="20" t="str">
        <f t="shared" ref="K1:L1" si="0">K3&amp;"_"&amp;K2</f>
        <v>Storage_PM2.5</v>
      </c>
      <c r="L1" s="20" t="str">
        <f t="shared" si="0"/>
        <v>Storage_SO2</v>
      </c>
      <c r="R1" s="20" t="str">
        <f>R3&amp;"_"&amp;R2</f>
        <v>SOO Green_NOx</v>
      </c>
      <c r="S1" s="20" t="str">
        <f t="shared" ref="S1:T1" si="1">S3&amp;"_"&amp;S2</f>
        <v>SOO Green_PM2.5</v>
      </c>
      <c r="T1" s="20" t="str">
        <f t="shared" si="1"/>
        <v>SOO Green_SO2</v>
      </c>
      <c r="Z1" s="20" t="str">
        <f>Z3&amp;"_"&amp;Z2</f>
        <v>OSW_NOx</v>
      </c>
      <c r="AA1" s="20" t="str">
        <f t="shared" ref="AA1:AB1" si="2">AA3&amp;"_"&amp;AA2</f>
        <v>OSW_PM2.5</v>
      </c>
      <c r="AB1" s="20" t="str">
        <f t="shared" si="2"/>
        <v>OSW_SO2</v>
      </c>
      <c r="AH1" s="20" t="str">
        <f>AH3&amp;"_"&amp;AH2</f>
        <v>All_NOx</v>
      </c>
      <c r="AI1" s="20" t="str">
        <f t="shared" ref="AI1:AJ1" si="3">AI3&amp;"_"&amp;AI2</f>
        <v>All_PM2.5</v>
      </c>
      <c r="AJ1" s="20" t="str">
        <f t="shared" si="3"/>
        <v>All_SO2</v>
      </c>
    </row>
    <row r="2" spans="1:37" x14ac:dyDescent="0.25">
      <c r="I2" s="65"/>
      <c r="J2" s="66" t="s">
        <v>8</v>
      </c>
      <c r="K2" s="66" t="s">
        <v>9</v>
      </c>
      <c r="L2" s="66" t="s">
        <v>7</v>
      </c>
      <c r="M2" s="65"/>
      <c r="N2" s="65"/>
      <c r="O2" s="65"/>
      <c r="P2" s="65"/>
      <c r="Q2" s="65"/>
      <c r="R2" s="66" t="str">
        <f>J2</f>
        <v>NOx</v>
      </c>
      <c r="S2" s="66" t="str">
        <f t="shared" ref="S2:T2" si="4">K2</f>
        <v>PM2.5</v>
      </c>
      <c r="T2" s="66" t="str">
        <f t="shared" si="4"/>
        <v>SO2</v>
      </c>
      <c r="U2" s="65"/>
      <c r="V2" s="65"/>
      <c r="W2" s="65"/>
      <c r="X2" s="65"/>
      <c r="Y2" s="65"/>
      <c r="Z2" s="66" t="str">
        <f>J2</f>
        <v>NOx</v>
      </c>
      <c r="AA2" s="66" t="str">
        <f t="shared" ref="AA2:AB2" si="5">K2</f>
        <v>PM2.5</v>
      </c>
      <c r="AB2" s="66" t="str">
        <f t="shared" si="5"/>
        <v>SO2</v>
      </c>
      <c r="AC2" s="65"/>
      <c r="AD2" s="65"/>
      <c r="AE2" s="65"/>
      <c r="AF2" s="65"/>
      <c r="AG2" s="65"/>
      <c r="AH2" s="66" t="str">
        <f>J2</f>
        <v>NOx</v>
      </c>
      <c r="AI2" s="66" t="str">
        <f t="shared" ref="AI2:AJ2" si="6">K2</f>
        <v>PM2.5</v>
      </c>
      <c r="AJ2" s="66" t="str">
        <f t="shared" si="6"/>
        <v>SO2</v>
      </c>
      <c r="AK2" s="65"/>
    </row>
    <row r="3" spans="1:37" x14ac:dyDescent="0.25">
      <c r="I3" s="65"/>
      <c r="J3" s="67" t="s">
        <v>14</v>
      </c>
      <c r="K3" s="65" t="str">
        <f>J3</f>
        <v>Storage</v>
      </c>
      <c r="L3" s="65" t="str">
        <f t="shared" ref="L3" si="7">K3</f>
        <v>Storage</v>
      </c>
      <c r="M3" s="65"/>
      <c r="N3" s="65"/>
      <c r="O3" s="65"/>
      <c r="P3" s="65"/>
      <c r="Q3" s="65"/>
      <c r="R3" s="67" t="s">
        <v>15</v>
      </c>
      <c r="S3" s="65" t="str">
        <f>R3</f>
        <v>SOO Green</v>
      </c>
      <c r="T3" s="65" t="str">
        <f t="shared" ref="T3" si="8">S3</f>
        <v>SOO Green</v>
      </c>
      <c r="U3" s="65"/>
      <c r="V3" s="65"/>
      <c r="W3" s="65"/>
      <c r="X3" s="65"/>
      <c r="Y3" s="65"/>
      <c r="Z3" s="67" t="s">
        <v>13</v>
      </c>
      <c r="AA3" s="65" t="str">
        <f>Z3</f>
        <v>OSW</v>
      </c>
      <c r="AB3" s="65" t="str">
        <f t="shared" ref="AB3" si="9">AA3</f>
        <v>OSW</v>
      </c>
      <c r="AC3" s="65"/>
      <c r="AD3" s="65"/>
      <c r="AE3" s="65"/>
      <c r="AF3" s="65"/>
      <c r="AG3" s="65"/>
      <c r="AH3" s="67" t="s">
        <v>16</v>
      </c>
      <c r="AI3" s="65" t="str">
        <f>AH3</f>
        <v>All</v>
      </c>
      <c r="AJ3" s="65" t="str">
        <f t="shared" ref="AJ3" si="10">AI3</f>
        <v>All</v>
      </c>
      <c r="AK3" s="65"/>
    </row>
    <row r="4" spans="1:37" x14ac:dyDescent="0.25">
      <c r="H4" s="68" t="s">
        <v>37</v>
      </c>
      <c r="I4" s="68" t="s">
        <v>38</v>
      </c>
      <c r="J4" s="69">
        <f>SUM(J15:J34)</f>
        <v>15528.129953000014</v>
      </c>
      <c r="K4" s="69">
        <f t="shared" ref="K4:L4" si="11">SUM(K15:K34)</f>
        <v>701.48332840000023</v>
      </c>
      <c r="L4" s="69">
        <f t="shared" si="11"/>
        <v>8222.7867403000037</v>
      </c>
      <c r="M4" s="65"/>
      <c r="N4" s="65"/>
      <c r="O4" s="65"/>
      <c r="P4" s="68" t="s">
        <v>37</v>
      </c>
      <c r="Q4" s="68" t="s">
        <v>38</v>
      </c>
      <c r="R4" s="69">
        <f>SUM(R15:R34)</f>
        <v>6171.6601170000122</v>
      </c>
      <c r="S4" s="69">
        <f>SUM(S15:S34)</f>
        <v>975.37554540000042</v>
      </c>
      <c r="T4" s="69">
        <f t="shared" ref="T4" si="12">SUM(T15:T34)</f>
        <v>7722.3382184000056</v>
      </c>
      <c r="U4" s="65"/>
      <c r="V4" s="65"/>
      <c r="W4" s="65"/>
      <c r="X4" s="68" t="s">
        <v>37</v>
      </c>
      <c r="Y4" s="68" t="s">
        <v>38</v>
      </c>
      <c r="Z4" s="69">
        <f>SUM(Z15:Z34)</f>
        <v>-129.07972589998826</v>
      </c>
      <c r="AA4" s="69">
        <f t="shared" ref="AA4:AB4" si="13">SUM(AA15:AA34)</f>
        <v>21.499480410000086</v>
      </c>
      <c r="AB4" s="69">
        <f t="shared" si="13"/>
        <v>-137.4079634499933</v>
      </c>
      <c r="AC4" s="65"/>
      <c r="AD4" s="65"/>
      <c r="AE4" s="65"/>
      <c r="AF4" s="68" t="s">
        <v>37</v>
      </c>
      <c r="AG4" s="68" t="s">
        <v>38</v>
      </c>
      <c r="AH4" s="69">
        <f>SUM(AH15:AH34)</f>
        <v>20871.784071000005</v>
      </c>
      <c r="AI4" s="69">
        <f t="shared" ref="AI4:AJ4" si="14">SUM(AI15:AI34)</f>
        <v>1725.0269822000002</v>
      </c>
      <c r="AJ4" s="69">
        <f t="shared" si="14"/>
        <v>18366.643770000021</v>
      </c>
      <c r="AK4" s="65"/>
    </row>
    <row r="5" spans="1:37" x14ac:dyDescent="0.25"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7"/>
      <c r="AI5" s="65"/>
      <c r="AJ5" s="65"/>
      <c r="AK5" s="65"/>
    </row>
    <row r="6" spans="1:37" x14ac:dyDescent="0.25">
      <c r="A6" s="74" t="s">
        <v>44</v>
      </c>
      <c r="B6" s="74" t="s">
        <v>45</v>
      </c>
      <c r="F6" s="74" t="s">
        <v>44</v>
      </c>
      <c r="G6" s="74" t="s">
        <v>45</v>
      </c>
      <c r="N6" s="74" t="s">
        <v>44</v>
      </c>
      <c r="O6" s="74" t="s">
        <v>45</v>
      </c>
      <c r="V6" s="74" t="s">
        <v>44</v>
      </c>
      <c r="W6" s="74" t="s">
        <v>45</v>
      </c>
      <c r="AD6" s="74" t="s">
        <v>44</v>
      </c>
      <c r="AE6" s="74" t="s">
        <v>45</v>
      </c>
    </row>
    <row r="7" spans="1:37" x14ac:dyDescent="0.25">
      <c r="A7" s="51" t="s">
        <v>40</v>
      </c>
      <c r="F7" s="51" t="s">
        <v>14</v>
      </c>
      <c r="N7" s="51" t="s">
        <v>46</v>
      </c>
      <c r="V7" s="51" t="s">
        <v>13</v>
      </c>
      <c r="AD7" s="51" t="s">
        <v>16</v>
      </c>
    </row>
    <row r="8" spans="1:37" x14ac:dyDescent="0.25">
      <c r="A8" s="80" t="s">
        <v>42</v>
      </c>
      <c r="B8" s="80" t="s">
        <v>47</v>
      </c>
      <c r="C8" s="80"/>
      <c r="D8" s="80"/>
      <c r="F8" s="80" t="s">
        <v>42</v>
      </c>
      <c r="G8" s="80" t="s">
        <v>47</v>
      </c>
      <c r="H8" s="80"/>
      <c r="I8" s="80"/>
      <c r="N8" s="80" t="s">
        <v>42</v>
      </c>
      <c r="O8" s="80" t="s">
        <v>47</v>
      </c>
      <c r="P8" s="80"/>
      <c r="Q8" s="80"/>
      <c r="V8" s="80" t="s">
        <v>42</v>
      </c>
      <c r="W8" s="80" t="s">
        <v>47</v>
      </c>
      <c r="X8" s="80"/>
      <c r="Y8" s="80"/>
      <c r="AD8" s="80" t="s">
        <v>42</v>
      </c>
      <c r="AE8" s="80" t="s">
        <v>47</v>
      </c>
      <c r="AF8" s="80"/>
      <c r="AG8" s="80"/>
    </row>
    <row r="9" spans="1:37" x14ac:dyDescent="0.25">
      <c r="A9" s="75" t="s">
        <v>41</v>
      </c>
      <c r="B9" s="75" t="s">
        <v>48</v>
      </c>
      <c r="C9" s="75" t="s">
        <v>49</v>
      </c>
      <c r="D9" s="75" t="s">
        <v>7</v>
      </c>
      <c r="F9" s="75" t="s">
        <v>41</v>
      </c>
      <c r="G9" s="75" t="s">
        <v>48</v>
      </c>
      <c r="H9" s="75" t="s">
        <v>49</v>
      </c>
      <c r="I9" s="75" t="s">
        <v>7</v>
      </c>
      <c r="N9" s="75" t="s">
        <v>41</v>
      </c>
      <c r="O9" s="75" t="s">
        <v>48</v>
      </c>
      <c r="P9" s="75" t="s">
        <v>49</v>
      </c>
      <c r="Q9" s="75" t="s">
        <v>7</v>
      </c>
      <c r="V9" s="75" t="s">
        <v>41</v>
      </c>
      <c r="W9" s="75" t="s">
        <v>48</v>
      </c>
      <c r="X9" s="75" t="s">
        <v>49</v>
      </c>
      <c r="Y9" s="75" t="s">
        <v>7</v>
      </c>
      <c r="AD9" s="75" t="s">
        <v>41</v>
      </c>
      <c r="AE9" s="75" t="s">
        <v>48</v>
      </c>
      <c r="AF9" s="75" t="s">
        <v>49</v>
      </c>
      <c r="AG9" s="75" t="s">
        <v>7</v>
      </c>
    </row>
    <row r="10" spans="1:37" x14ac:dyDescent="0.25">
      <c r="A10" s="76">
        <v>2025</v>
      </c>
      <c r="B10" s="48">
        <v>24629.180599999996</v>
      </c>
      <c r="C10" s="48">
        <v>696.41630000000009</v>
      </c>
      <c r="D10" s="48">
        <v>31995.423596999997</v>
      </c>
      <c r="F10" s="76">
        <v>2025</v>
      </c>
      <c r="G10" s="48">
        <v>24629.180599999996</v>
      </c>
      <c r="H10" s="48">
        <v>696.41630000000009</v>
      </c>
      <c r="I10" s="48">
        <v>31995.423596999997</v>
      </c>
      <c r="J10" s="81">
        <f>$B10-G10</f>
        <v>0</v>
      </c>
      <c r="K10" s="81">
        <f>$C10-H10</f>
        <v>0</v>
      </c>
      <c r="L10" s="81">
        <f>$D10-I10</f>
        <v>0</v>
      </c>
      <c r="N10" s="76">
        <v>2025</v>
      </c>
      <c r="O10" s="48">
        <v>24629.180599999996</v>
      </c>
      <c r="P10" s="48">
        <v>696.41630000000009</v>
      </c>
      <c r="Q10" s="48">
        <v>31995.423596999997</v>
      </c>
      <c r="R10" s="81">
        <f>$B10-O10</f>
        <v>0</v>
      </c>
      <c r="S10" s="81">
        <f>$C10-P10</f>
        <v>0</v>
      </c>
      <c r="T10" s="81">
        <f>$D10-Q10</f>
        <v>0</v>
      </c>
      <c r="V10" s="76">
        <v>2025</v>
      </c>
      <c r="W10" s="48">
        <v>24629.185549999998</v>
      </c>
      <c r="X10" s="48">
        <v>696.41627900000003</v>
      </c>
      <c r="Y10" s="48">
        <v>31995.426008799997</v>
      </c>
      <c r="Z10" s="81">
        <f>$B10-W10</f>
        <v>-4.9500000022817403E-3</v>
      </c>
      <c r="AA10" s="81">
        <f>$C10-X10</f>
        <v>2.1000000060666935E-5</v>
      </c>
      <c r="AB10" s="81">
        <f>$D10-Y10</f>
        <v>-2.4118000001180917E-3</v>
      </c>
      <c r="AD10" s="76">
        <v>2025</v>
      </c>
      <c r="AE10" s="48">
        <v>24629.180599999996</v>
      </c>
      <c r="AF10" s="48">
        <v>696.41630000000009</v>
      </c>
      <c r="AG10" s="48">
        <v>31995.423596999997</v>
      </c>
      <c r="AH10" s="81">
        <f>$B10-AE10</f>
        <v>0</v>
      </c>
      <c r="AI10" s="81">
        <f>$C10-AF10</f>
        <v>0</v>
      </c>
      <c r="AJ10" s="81">
        <f>$D10-AG10</f>
        <v>0</v>
      </c>
    </row>
    <row r="11" spans="1:37" x14ac:dyDescent="0.25">
      <c r="A11" s="76">
        <v>2026</v>
      </c>
      <c r="B11" s="48">
        <v>24882.227900000002</v>
      </c>
      <c r="C11" s="48">
        <v>853.00739999999996</v>
      </c>
      <c r="D11" s="48">
        <v>28708.935175999999</v>
      </c>
      <c r="F11" s="76">
        <v>2026</v>
      </c>
      <c r="G11" s="48">
        <v>24882.227900000002</v>
      </c>
      <c r="H11" s="48">
        <v>853.00739999999996</v>
      </c>
      <c r="I11" s="48">
        <v>28708.935175999999</v>
      </c>
      <c r="J11" s="81">
        <f t="shared" ref="J11:J35" si="15">$B11-G11</f>
        <v>0</v>
      </c>
      <c r="K11" s="81">
        <f t="shared" ref="K11:K34" si="16">$C11-H11</f>
        <v>0</v>
      </c>
      <c r="L11" s="81">
        <f t="shared" ref="L11:L35" si="17">$D11-I11</f>
        <v>0</v>
      </c>
      <c r="N11" s="76">
        <v>2026</v>
      </c>
      <c r="O11" s="48">
        <v>24882.227900000002</v>
      </c>
      <c r="P11" s="48">
        <v>853.00739999999996</v>
      </c>
      <c r="Q11" s="48">
        <v>28708.935175999999</v>
      </c>
      <c r="R11" s="81">
        <f t="shared" ref="R11:R35" si="18">$B11-O11</f>
        <v>0</v>
      </c>
      <c r="S11" s="81">
        <f t="shared" ref="S11:S34" si="19">$C11-P11</f>
        <v>0</v>
      </c>
      <c r="T11" s="81">
        <f t="shared" ref="T11:T35" si="20">$D11-Q11</f>
        <v>0</v>
      </c>
      <c r="V11" s="76">
        <v>2026</v>
      </c>
      <c r="W11" s="48">
        <v>24882.228190000002</v>
      </c>
      <c r="X11" s="48">
        <v>853.00744000000009</v>
      </c>
      <c r="Y11" s="48">
        <v>28708.932133000002</v>
      </c>
      <c r="Z11" s="81">
        <f t="shared" ref="Z11:Z35" si="21">$B11-W11</f>
        <v>-2.8999999994994141E-4</v>
      </c>
      <c r="AA11" s="81">
        <f t="shared" ref="AA11:AA34" si="22">$C11-X11</f>
        <v>-4.0000000126383384E-5</v>
      </c>
      <c r="AB11" s="81">
        <f t="shared" ref="AB11:AB35" si="23">$D11-Y11</f>
        <v>3.0429999969783239E-3</v>
      </c>
      <c r="AD11" s="76">
        <v>2026</v>
      </c>
      <c r="AE11" s="48">
        <v>24882.227900000002</v>
      </c>
      <c r="AF11" s="48">
        <v>853.00739999999996</v>
      </c>
      <c r="AG11" s="48">
        <v>28708.935175999999</v>
      </c>
      <c r="AH11" s="81">
        <f t="shared" ref="AH11:AH35" si="24">$B11-AE11</f>
        <v>0</v>
      </c>
      <c r="AI11" s="81">
        <f t="shared" ref="AI11:AI34" si="25">$C11-AF11</f>
        <v>0</v>
      </c>
      <c r="AJ11" s="81">
        <f t="shared" ref="AJ11:AJ35" si="26">$D11-AG11</f>
        <v>0</v>
      </c>
    </row>
    <row r="12" spans="1:37" x14ac:dyDescent="0.25">
      <c r="A12" s="76">
        <v>2027</v>
      </c>
      <c r="B12" s="48">
        <v>23294.839979999997</v>
      </c>
      <c r="C12" s="48">
        <v>760.30829999999992</v>
      </c>
      <c r="D12" s="48">
        <v>25507.672085900002</v>
      </c>
      <c r="F12" s="76">
        <v>2027</v>
      </c>
      <c r="G12" s="48">
        <v>23294.839979999997</v>
      </c>
      <c r="H12" s="48">
        <v>760.30829999999992</v>
      </c>
      <c r="I12" s="48">
        <v>25507.672085900002</v>
      </c>
      <c r="J12" s="81">
        <f t="shared" si="15"/>
        <v>0</v>
      </c>
      <c r="K12" s="81">
        <f t="shared" si="16"/>
        <v>0</v>
      </c>
      <c r="L12" s="81">
        <f t="shared" si="17"/>
        <v>0</v>
      </c>
      <c r="N12" s="76">
        <v>2027</v>
      </c>
      <c r="O12" s="48">
        <v>23294.839979999997</v>
      </c>
      <c r="P12" s="48">
        <v>760.30829999999992</v>
      </c>
      <c r="Q12" s="48">
        <v>25507.672085900002</v>
      </c>
      <c r="R12" s="81">
        <f t="shared" si="18"/>
        <v>0</v>
      </c>
      <c r="S12" s="81">
        <f t="shared" si="19"/>
        <v>0</v>
      </c>
      <c r="T12" s="81">
        <f t="shared" si="20"/>
        <v>0</v>
      </c>
      <c r="V12" s="76">
        <v>2027</v>
      </c>
      <c r="W12" s="48">
        <v>23294.835589999999</v>
      </c>
      <c r="X12" s="48">
        <v>760.30829699999981</v>
      </c>
      <c r="Y12" s="48">
        <v>25507.6697757</v>
      </c>
      <c r="Z12" s="81">
        <f t="shared" si="21"/>
        <v>4.3899999982386362E-3</v>
      </c>
      <c r="AA12" s="81">
        <f t="shared" si="22"/>
        <v>3.0000001061125658E-6</v>
      </c>
      <c r="AB12" s="81">
        <f t="shared" si="23"/>
        <v>2.3102000013750512E-3</v>
      </c>
      <c r="AD12" s="76">
        <v>2027</v>
      </c>
      <c r="AE12" s="48">
        <v>23294.839979999997</v>
      </c>
      <c r="AF12" s="48">
        <v>760.30829999999992</v>
      </c>
      <c r="AG12" s="48">
        <v>25507.672085900002</v>
      </c>
      <c r="AH12" s="81">
        <f t="shared" si="24"/>
        <v>0</v>
      </c>
      <c r="AI12" s="81">
        <f t="shared" si="25"/>
        <v>0</v>
      </c>
      <c r="AJ12" s="81">
        <f t="shared" si="26"/>
        <v>0</v>
      </c>
    </row>
    <row r="13" spans="1:37" x14ac:dyDescent="0.25">
      <c r="A13" s="76">
        <v>2028</v>
      </c>
      <c r="B13" s="48">
        <v>21978.429169999999</v>
      </c>
      <c r="C13" s="48">
        <v>632.46169999999995</v>
      </c>
      <c r="D13" s="48">
        <v>22004.075801999999</v>
      </c>
      <c r="F13" s="76">
        <v>2028</v>
      </c>
      <c r="G13" s="48">
        <v>21978.429169999999</v>
      </c>
      <c r="H13" s="48">
        <v>632.46169999999995</v>
      </c>
      <c r="I13" s="48">
        <v>22004.075801999999</v>
      </c>
      <c r="J13" s="81">
        <f t="shared" si="15"/>
        <v>0</v>
      </c>
      <c r="K13" s="81">
        <f t="shared" si="16"/>
        <v>0</v>
      </c>
      <c r="L13" s="81">
        <f t="shared" si="17"/>
        <v>0</v>
      </c>
      <c r="N13" s="76">
        <v>2028</v>
      </c>
      <c r="O13" s="48">
        <v>21978.429169999999</v>
      </c>
      <c r="P13" s="48">
        <v>632.46169999999995</v>
      </c>
      <c r="Q13" s="48">
        <v>22004.075801999999</v>
      </c>
      <c r="R13" s="81">
        <f t="shared" si="18"/>
        <v>0</v>
      </c>
      <c r="S13" s="81">
        <f t="shared" si="19"/>
        <v>0</v>
      </c>
      <c r="T13" s="81">
        <f t="shared" si="20"/>
        <v>0</v>
      </c>
      <c r="V13" s="76">
        <v>2028</v>
      </c>
      <c r="W13" s="48">
        <v>21978.426200000002</v>
      </c>
      <c r="X13" s="48">
        <v>632.46171799999991</v>
      </c>
      <c r="Y13" s="48">
        <v>22004.074606000002</v>
      </c>
      <c r="Z13" s="81">
        <f t="shared" si="21"/>
        <v>2.9699999977310654E-3</v>
      </c>
      <c r="AA13" s="81">
        <f t="shared" si="22"/>
        <v>-1.7999999954554369E-5</v>
      </c>
      <c r="AB13" s="81">
        <f t="shared" si="23"/>
        <v>1.1959999974351376E-3</v>
      </c>
      <c r="AD13" s="76">
        <v>2028</v>
      </c>
      <c r="AE13" s="48">
        <v>21978.429169999999</v>
      </c>
      <c r="AF13" s="48">
        <v>632.46169999999995</v>
      </c>
      <c r="AG13" s="48">
        <v>22004.075801999999</v>
      </c>
      <c r="AH13" s="81">
        <f t="shared" si="24"/>
        <v>0</v>
      </c>
      <c r="AI13" s="81">
        <f t="shared" si="25"/>
        <v>0</v>
      </c>
      <c r="AJ13" s="81">
        <f t="shared" si="26"/>
        <v>0</v>
      </c>
    </row>
    <row r="14" spans="1:37" x14ac:dyDescent="0.25">
      <c r="A14" s="76">
        <v>2029</v>
      </c>
      <c r="B14" s="48">
        <v>21845.733830000001</v>
      </c>
      <c r="C14" s="48">
        <v>640.48310000000004</v>
      </c>
      <c r="D14" s="48">
        <v>20965.211715900001</v>
      </c>
      <c r="F14" s="76">
        <v>2029</v>
      </c>
      <c r="G14" s="48">
        <v>21845.733830000001</v>
      </c>
      <c r="H14" s="48">
        <v>640.48310000000004</v>
      </c>
      <c r="I14" s="48">
        <v>20965.211715900001</v>
      </c>
      <c r="J14" s="81">
        <f t="shared" si="15"/>
        <v>0</v>
      </c>
      <c r="K14" s="81">
        <f t="shared" si="16"/>
        <v>0</v>
      </c>
      <c r="L14" s="81">
        <f t="shared" si="17"/>
        <v>0</v>
      </c>
      <c r="N14" s="76">
        <v>2029</v>
      </c>
      <c r="O14" s="48">
        <v>21845.73603</v>
      </c>
      <c r="P14" s="48">
        <v>640.48479999999995</v>
      </c>
      <c r="Q14" s="48">
        <v>20965.2118859</v>
      </c>
      <c r="R14" s="81">
        <f t="shared" si="18"/>
        <v>-2.1999999989930075E-3</v>
      </c>
      <c r="S14" s="81">
        <f t="shared" si="19"/>
        <v>-1.6999999999143256E-3</v>
      </c>
      <c r="T14" s="81">
        <f t="shared" si="20"/>
        <v>-1.6999999934341758E-4</v>
      </c>
      <c r="V14" s="76">
        <v>2029</v>
      </c>
      <c r="W14" s="48">
        <v>21845.733860000004</v>
      </c>
      <c r="X14" s="48">
        <v>640.48308500000007</v>
      </c>
      <c r="Y14" s="48">
        <v>20965.208217199997</v>
      </c>
      <c r="Z14" s="81">
        <f t="shared" si="21"/>
        <v>-3.0000002880115062E-5</v>
      </c>
      <c r="AA14" s="81">
        <f t="shared" si="22"/>
        <v>1.4999999962128641E-5</v>
      </c>
      <c r="AB14" s="81">
        <f t="shared" si="23"/>
        <v>3.4987000035471283E-3</v>
      </c>
      <c r="AD14" s="76">
        <v>2029</v>
      </c>
      <c r="AE14" s="48">
        <v>21845.917430000001</v>
      </c>
      <c r="AF14" s="48">
        <v>640.58169999999996</v>
      </c>
      <c r="AG14" s="48">
        <v>20965.210385899998</v>
      </c>
      <c r="AH14" s="81">
        <f t="shared" si="24"/>
        <v>-0.18360000000029686</v>
      </c>
      <c r="AI14" s="81">
        <f t="shared" si="25"/>
        <v>-9.8599999999919419E-2</v>
      </c>
      <c r="AJ14" s="81">
        <f t="shared" si="26"/>
        <v>1.330000002781162E-3</v>
      </c>
    </row>
    <row r="15" spans="1:37" x14ac:dyDescent="0.25">
      <c r="A15" s="76">
        <v>2030</v>
      </c>
      <c r="B15" s="48">
        <v>20170.887460000002</v>
      </c>
      <c r="C15" s="48">
        <v>636.05770000000007</v>
      </c>
      <c r="D15" s="48">
        <v>19754.710069000004</v>
      </c>
      <c r="F15" s="76">
        <v>2030</v>
      </c>
      <c r="G15" s="48">
        <v>18894.162319999996</v>
      </c>
      <c r="H15" s="48">
        <v>602.83410000000003</v>
      </c>
      <c r="I15" s="48">
        <v>19599.055889199997</v>
      </c>
      <c r="J15" s="81">
        <f t="shared" si="15"/>
        <v>1276.7251400000059</v>
      </c>
      <c r="K15" s="81">
        <f t="shared" si="16"/>
        <v>33.223600000000033</v>
      </c>
      <c r="L15" s="81">
        <f t="shared" si="17"/>
        <v>155.65417980000711</v>
      </c>
      <c r="N15" s="76">
        <v>2030</v>
      </c>
      <c r="O15" s="48">
        <v>19867.5157</v>
      </c>
      <c r="P15" s="48">
        <v>574.95529999999997</v>
      </c>
      <c r="Q15" s="48">
        <v>19427.134049000004</v>
      </c>
      <c r="R15" s="81">
        <f t="shared" si="18"/>
        <v>303.37176000000181</v>
      </c>
      <c r="S15" s="81">
        <f t="shared" si="19"/>
        <v>61.102400000000102</v>
      </c>
      <c r="T15" s="81">
        <f t="shared" si="20"/>
        <v>327.57602000000043</v>
      </c>
      <c r="V15" s="76">
        <v>2030</v>
      </c>
      <c r="W15" s="48">
        <v>20316.944590000003</v>
      </c>
      <c r="X15" s="48">
        <v>633.65668899999991</v>
      </c>
      <c r="Y15" s="48">
        <v>20302.133916999996</v>
      </c>
      <c r="Z15" s="81">
        <f t="shared" si="21"/>
        <v>-146.05713000000105</v>
      </c>
      <c r="AA15" s="81">
        <f t="shared" si="22"/>
        <v>2.4010110000001532</v>
      </c>
      <c r="AB15" s="81">
        <f t="shared" si="23"/>
        <v>-547.42384799999127</v>
      </c>
      <c r="AD15" s="76">
        <v>2030</v>
      </c>
      <c r="AE15" s="48">
        <v>18598.730750000002</v>
      </c>
      <c r="AF15" s="48">
        <v>536.48450000000003</v>
      </c>
      <c r="AG15" s="48">
        <v>19115.905999099999</v>
      </c>
      <c r="AH15" s="81">
        <f t="shared" si="24"/>
        <v>1572.1567099999993</v>
      </c>
      <c r="AI15" s="81">
        <f t="shared" si="25"/>
        <v>99.573200000000043</v>
      </c>
      <c r="AJ15" s="81">
        <f t="shared" si="26"/>
        <v>638.80406990000483</v>
      </c>
    </row>
    <row r="16" spans="1:37" x14ac:dyDescent="0.25">
      <c r="A16" s="76">
        <v>2031</v>
      </c>
      <c r="B16" s="48">
        <v>19282.748019999999</v>
      </c>
      <c r="C16" s="48">
        <v>611.75609999999995</v>
      </c>
      <c r="D16" s="48">
        <v>18023.821881000003</v>
      </c>
      <c r="F16" s="76">
        <v>2031</v>
      </c>
      <c r="G16" s="48">
        <v>17660.867249999999</v>
      </c>
      <c r="H16" s="48">
        <v>574.86709999999994</v>
      </c>
      <c r="I16" s="48">
        <v>17538.226988400002</v>
      </c>
      <c r="J16" s="81">
        <f t="shared" si="15"/>
        <v>1621.8807699999998</v>
      </c>
      <c r="K16" s="81">
        <f t="shared" si="16"/>
        <v>36.88900000000001</v>
      </c>
      <c r="L16" s="81">
        <f t="shared" si="17"/>
        <v>485.59489260000191</v>
      </c>
      <c r="N16" s="76">
        <v>2031</v>
      </c>
      <c r="O16" s="48">
        <v>18984.08785</v>
      </c>
      <c r="P16" s="48">
        <v>542.88400000000001</v>
      </c>
      <c r="Q16" s="48">
        <v>17543.950139</v>
      </c>
      <c r="R16" s="81">
        <f t="shared" si="18"/>
        <v>298.6601699999992</v>
      </c>
      <c r="S16" s="81">
        <f t="shared" si="19"/>
        <v>68.872099999999932</v>
      </c>
      <c r="T16" s="81">
        <f t="shared" si="20"/>
        <v>479.871742000003</v>
      </c>
      <c r="V16" s="76">
        <v>2031</v>
      </c>
      <c r="W16" s="48">
        <v>19266.99698</v>
      </c>
      <c r="X16" s="48">
        <v>610.58091300000001</v>
      </c>
      <c r="Y16" s="48">
        <v>17564.736318000003</v>
      </c>
      <c r="Z16" s="81">
        <f t="shared" si="21"/>
        <v>15.751039999999193</v>
      </c>
      <c r="AA16" s="81">
        <f t="shared" si="22"/>
        <v>1.1751869999999371</v>
      </c>
      <c r="AB16" s="81">
        <f t="shared" si="23"/>
        <v>459.08556300000055</v>
      </c>
      <c r="AD16" s="76">
        <v>2031</v>
      </c>
      <c r="AE16" s="48">
        <v>17309.373061000002</v>
      </c>
      <c r="AF16" s="48">
        <v>515.0394</v>
      </c>
      <c r="AG16" s="48">
        <v>16849.414745899998</v>
      </c>
      <c r="AH16" s="81">
        <f t="shared" si="24"/>
        <v>1973.374958999997</v>
      </c>
      <c r="AI16" s="81">
        <f t="shared" si="25"/>
        <v>96.716699999999946</v>
      </c>
      <c r="AJ16" s="81">
        <f t="shared" si="26"/>
        <v>1174.4071351000057</v>
      </c>
    </row>
    <row r="17" spans="1:36" x14ac:dyDescent="0.25">
      <c r="A17" s="76">
        <v>2032</v>
      </c>
      <c r="B17" s="48">
        <v>19175.3668</v>
      </c>
      <c r="C17" s="48">
        <v>617.8184</v>
      </c>
      <c r="D17" s="48">
        <v>17203.656419700001</v>
      </c>
      <c r="F17" s="76">
        <v>2032</v>
      </c>
      <c r="G17" s="48">
        <v>17359.509839999999</v>
      </c>
      <c r="H17" s="48">
        <v>578.54660000000001</v>
      </c>
      <c r="I17" s="48">
        <v>17161.925823000001</v>
      </c>
      <c r="J17" s="81">
        <f t="shared" si="15"/>
        <v>1815.856960000001</v>
      </c>
      <c r="K17" s="81">
        <f t="shared" si="16"/>
        <v>39.271799999999985</v>
      </c>
      <c r="L17" s="81">
        <f t="shared" si="17"/>
        <v>41.730596699999296</v>
      </c>
      <c r="N17" s="76">
        <v>2032</v>
      </c>
      <c r="O17" s="48">
        <v>18743.545719999998</v>
      </c>
      <c r="P17" s="48">
        <v>541.97090000000003</v>
      </c>
      <c r="Q17" s="48">
        <v>16645.523280000005</v>
      </c>
      <c r="R17" s="81">
        <f t="shared" si="18"/>
        <v>431.82108000000153</v>
      </c>
      <c r="S17" s="81">
        <f t="shared" si="19"/>
        <v>75.847499999999968</v>
      </c>
      <c r="T17" s="81">
        <f t="shared" si="20"/>
        <v>558.13313969999581</v>
      </c>
      <c r="V17" s="76">
        <v>2032</v>
      </c>
      <c r="W17" s="48">
        <v>19216.474119999999</v>
      </c>
      <c r="X17" s="48">
        <v>619.62889400000006</v>
      </c>
      <c r="Y17" s="48">
        <v>17627.665023000001</v>
      </c>
      <c r="Z17" s="81">
        <f t="shared" si="21"/>
        <v>-41.107319999999163</v>
      </c>
      <c r="AA17" s="81">
        <f t="shared" si="22"/>
        <v>-1.8104940000000624</v>
      </c>
      <c r="AB17" s="81">
        <f t="shared" si="23"/>
        <v>-424.00860330000069</v>
      </c>
      <c r="AD17" s="76">
        <v>2032</v>
      </c>
      <c r="AE17" s="48">
        <v>17279.838530000001</v>
      </c>
      <c r="AF17" s="48">
        <v>512.07150000000001</v>
      </c>
      <c r="AG17" s="48">
        <v>17269.199483</v>
      </c>
      <c r="AH17" s="81">
        <f t="shared" si="24"/>
        <v>1895.5282699999989</v>
      </c>
      <c r="AI17" s="81">
        <f t="shared" si="25"/>
        <v>105.74689999999998</v>
      </c>
      <c r="AJ17" s="81">
        <f t="shared" si="26"/>
        <v>-65.543063299999631</v>
      </c>
    </row>
    <row r="18" spans="1:36" x14ac:dyDescent="0.25">
      <c r="A18" s="76">
        <v>2033</v>
      </c>
      <c r="B18" s="48">
        <v>19551.021800000002</v>
      </c>
      <c r="C18" s="48">
        <v>637.72969999999998</v>
      </c>
      <c r="D18" s="48">
        <v>18093.123083000002</v>
      </c>
      <c r="F18" s="76">
        <v>2033</v>
      </c>
      <c r="G18" s="48">
        <v>17648.19399</v>
      </c>
      <c r="H18" s="48">
        <v>597.44239999999991</v>
      </c>
      <c r="I18" s="48">
        <v>17902.505454700004</v>
      </c>
      <c r="J18" s="81">
        <f t="shared" si="15"/>
        <v>1902.8278100000025</v>
      </c>
      <c r="K18" s="81">
        <f t="shared" si="16"/>
        <v>40.287300000000073</v>
      </c>
      <c r="L18" s="81">
        <f t="shared" si="17"/>
        <v>190.61762829999861</v>
      </c>
      <c r="N18" s="76">
        <v>2033</v>
      </c>
      <c r="O18" s="48">
        <v>19168.912799999998</v>
      </c>
      <c r="P18" s="48">
        <v>568.62159999999994</v>
      </c>
      <c r="Q18" s="48">
        <v>17409.112639999999</v>
      </c>
      <c r="R18" s="81">
        <f t="shared" si="18"/>
        <v>382.10900000000402</v>
      </c>
      <c r="S18" s="81">
        <f t="shared" si="19"/>
        <v>69.108100000000036</v>
      </c>
      <c r="T18" s="81">
        <f t="shared" si="20"/>
        <v>684.01044300000285</v>
      </c>
      <c r="V18" s="76">
        <v>2033</v>
      </c>
      <c r="W18" s="48">
        <v>19430.033089999997</v>
      </c>
      <c r="X18" s="48">
        <v>633.72138999999993</v>
      </c>
      <c r="Y18" s="48">
        <v>17724.446498000001</v>
      </c>
      <c r="Z18" s="81">
        <f t="shared" si="21"/>
        <v>120.98871000000509</v>
      </c>
      <c r="AA18" s="81">
        <f t="shared" si="22"/>
        <v>4.0083100000000513</v>
      </c>
      <c r="AB18" s="81">
        <f t="shared" si="23"/>
        <v>368.67658500000107</v>
      </c>
      <c r="AD18" s="76">
        <v>2033</v>
      </c>
      <c r="AE18" s="48">
        <v>17247.850709999999</v>
      </c>
      <c r="AF18" s="48">
        <v>516.0104</v>
      </c>
      <c r="AG18" s="48">
        <v>17189.8068633</v>
      </c>
      <c r="AH18" s="81">
        <f t="shared" si="24"/>
        <v>2303.1710900000035</v>
      </c>
      <c r="AI18" s="81">
        <f t="shared" si="25"/>
        <v>121.71929999999998</v>
      </c>
      <c r="AJ18" s="81">
        <f t="shared" si="26"/>
        <v>903.31621970000197</v>
      </c>
    </row>
    <row r="19" spans="1:36" x14ac:dyDescent="0.25">
      <c r="A19" s="76">
        <v>2034</v>
      </c>
      <c r="B19" s="48">
        <v>20075.2022</v>
      </c>
      <c r="C19" s="48">
        <v>636.46640000000002</v>
      </c>
      <c r="D19" s="48">
        <v>19227.118281000003</v>
      </c>
      <c r="F19" s="76">
        <v>2034</v>
      </c>
      <c r="G19" s="48">
        <v>17236.822700000001</v>
      </c>
      <c r="H19" s="48">
        <v>582.14319999999998</v>
      </c>
      <c r="I19" s="48">
        <v>17641.965128700002</v>
      </c>
      <c r="J19" s="81">
        <f t="shared" si="15"/>
        <v>2838.3794999999991</v>
      </c>
      <c r="K19" s="81">
        <f t="shared" si="16"/>
        <v>54.323200000000043</v>
      </c>
      <c r="L19" s="81">
        <f t="shared" si="17"/>
        <v>1585.1531523000012</v>
      </c>
      <c r="N19" s="76">
        <v>2034</v>
      </c>
      <c r="O19" s="48">
        <v>19095.440980000003</v>
      </c>
      <c r="P19" s="48">
        <v>561.58449999999993</v>
      </c>
      <c r="Q19" s="48">
        <v>17757.501341000003</v>
      </c>
      <c r="R19" s="81">
        <f t="shared" si="18"/>
        <v>979.76121999999668</v>
      </c>
      <c r="S19" s="81">
        <f t="shared" si="19"/>
        <v>74.881900000000087</v>
      </c>
      <c r="T19" s="81">
        <f t="shared" si="20"/>
        <v>1469.6169399999999</v>
      </c>
      <c r="V19" s="76">
        <v>2034</v>
      </c>
      <c r="W19" s="48">
        <v>19920.187910000004</v>
      </c>
      <c r="X19" s="48">
        <v>637.39109000000008</v>
      </c>
      <c r="Y19" s="48">
        <v>18359.746240999997</v>
      </c>
      <c r="Z19" s="81">
        <f t="shared" si="21"/>
        <v>155.01428999999553</v>
      </c>
      <c r="AA19" s="81">
        <f t="shared" si="22"/>
        <v>-0.92469000000005508</v>
      </c>
      <c r="AB19" s="81">
        <f t="shared" si="23"/>
        <v>867.37204000000565</v>
      </c>
      <c r="AD19" s="76">
        <v>2034</v>
      </c>
      <c r="AE19" s="48">
        <v>16852.246430000003</v>
      </c>
      <c r="AF19" s="48">
        <v>497.17399999999998</v>
      </c>
      <c r="AG19" s="48">
        <v>16883.581635999995</v>
      </c>
      <c r="AH19" s="81">
        <f t="shared" si="24"/>
        <v>3222.9557699999968</v>
      </c>
      <c r="AI19" s="81">
        <f t="shared" si="25"/>
        <v>139.29240000000004</v>
      </c>
      <c r="AJ19" s="81">
        <f t="shared" si="26"/>
        <v>2343.5366450000074</v>
      </c>
    </row>
    <row r="20" spans="1:36" x14ac:dyDescent="0.25">
      <c r="A20" s="76">
        <v>2035</v>
      </c>
      <c r="B20" s="48">
        <v>18419.462800000001</v>
      </c>
      <c r="C20" s="48">
        <v>616.49840000000006</v>
      </c>
      <c r="D20" s="48">
        <v>19819.122140999996</v>
      </c>
      <c r="F20" s="76">
        <v>2035</v>
      </c>
      <c r="G20" s="48">
        <v>17561.002329999999</v>
      </c>
      <c r="H20" s="48">
        <v>563.04819999999995</v>
      </c>
      <c r="I20" s="48">
        <v>19906.409519499997</v>
      </c>
      <c r="J20" s="81">
        <f t="shared" si="15"/>
        <v>858.46047000000181</v>
      </c>
      <c r="K20" s="81">
        <f t="shared" si="16"/>
        <v>53.450200000000109</v>
      </c>
      <c r="L20" s="81">
        <f t="shared" si="17"/>
        <v>-87.287378500001068</v>
      </c>
      <c r="N20" s="76">
        <v>2035</v>
      </c>
      <c r="O20" s="48">
        <v>18170.7772</v>
      </c>
      <c r="P20" s="48">
        <v>546.54150000000004</v>
      </c>
      <c r="Q20" s="48">
        <v>19886.236940000003</v>
      </c>
      <c r="R20" s="81">
        <f t="shared" si="18"/>
        <v>248.6856000000007</v>
      </c>
      <c r="S20" s="81">
        <f t="shared" si="19"/>
        <v>69.956900000000019</v>
      </c>
      <c r="T20" s="81">
        <f t="shared" si="20"/>
        <v>-67.114799000006315</v>
      </c>
      <c r="V20" s="76">
        <v>2035</v>
      </c>
      <c r="W20" s="48">
        <v>18472.399069999999</v>
      </c>
      <c r="X20" s="48">
        <v>611.07419500000003</v>
      </c>
      <c r="Y20" s="48">
        <v>20069.594284699997</v>
      </c>
      <c r="Z20" s="81">
        <f t="shared" si="21"/>
        <v>-52.936269999998331</v>
      </c>
      <c r="AA20" s="81">
        <f t="shared" si="22"/>
        <v>5.424205000000029</v>
      </c>
      <c r="AB20" s="81">
        <f t="shared" si="23"/>
        <v>-250.47214370000074</v>
      </c>
      <c r="AD20" s="76">
        <v>2035</v>
      </c>
      <c r="AE20" s="48">
        <v>17092.209990000003</v>
      </c>
      <c r="AF20" s="48">
        <v>479.90779999999995</v>
      </c>
      <c r="AG20" s="48">
        <v>18732.427476099998</v>
      </c>
      <c r="AH20" s="81">
        <f t="shared" si="24"/>
        <v>1327.2528099999981</v>
      </c>
      <c r="AI20" s="81">
        <f t="shared" si="25"/>
        <v>136.59060000000011</v>
      </c>
      <c r="AJ20" s="81">
        <f t="shared" si="26"/>
        <v>1086.6946648999983</v>
      </c>
    </row>
    <row r="21" spans="1:36" x14ac:dyDescent="0.25">
      <c r="A21" s="76">
        <v>2036</v>
      </c>
      <c r="B21" s="48">
        <v>18577.154800000004</v>
      </c>
      <c r="C21" s="48">
        <v>614.46579999999994</v>
      </c>
      <c r="D21" s="48">
        <v>20319.415111999999</v>
      </c>
      <c r="F21" s="76">
        <v>2036</v>
      </c>
      <c r="G21" s="48">
        <v>17473.14919</v>
      </c>
      <c r="H21" s="48">
        <v>547.29130000000009</v>
      </c>
      <c r="I21" s="48">
        <v>19054.906473899999</v>
      </c>
      <c r="J21" s="81">
        <f t="shared" si="15"/>
        <v>1104.0056100000038</v>
      </c>
      <c r="K21" s="81">
        <f t="shared" si="16"/>
        <v>67.174499999999853</v>
      </c>
      <c r="L21" s="81">
        <f t="shared" si="17"/>
        <v>1264.5086381000001</v>
      </c>
      <c r="N21" s="76">
        <v>2036</v>
      </c>
      <c r="O21" s="48">
        <v>18239.404700000003</v>
      </c>
      <c r="P21" s="48">
        <v>550.19110000000001</v>
      </c>
      <c r="Q21" s="48">
        <v>19813.79</v>
      </c>
      <c r="R21" s="81">
        <f t="shared" si="18"/>
        <v>337.75010000000111</v>
      </c>
      <c r="S21" s="81">
        <f t="shared" si="19"/>
        <v>64.274699999999939</v>
      </c>
      <c r="T21" s="81">
        <f t="shared" si="20"/>
        <v>505.6251119999979</v>
      </c>
      <c r="V21" s="76">
        <v>2036</v>
      </c>
      <c r="W21" s="48">
        <v>18559.903180000001</v>
      </c>
      <c r="X21" s="48">
        <v>613.7658399999998</v>
      </c>
      <c r="Y21" s="48">
        <v>20189.190187600001</v>
      </c>
      <c r="Z21" s="81">
        <f t="shared" si="21"/>
        <v>17.251620000002731</v>
      </c>
      <c r="AA21" s="81">
        <f t="shared" si="22"/>
        <v>0.69996000000014647</v>
      </c>
      <c r="AB21" s="81">
        <f t="shared" si="23"/>
        <v>130.22492439999769</v>
      </c>
      <c r="AD21" s="76">
        <v>2036</v>
      </c>
      <c r="AE21" s="48">
        <v>17164.533329999998</v>
      </c>
      <c r="AF21" s="48">
        <v>477.72649999999999</v>
      </c>
      <c r="AG21" s="48">
        <v>18572.8426583</v>
      </c>
      <c r="AH21" s="81">
        <f t="shared" si="24"/>
        <v>1412.6214700000055</v>
      </c>
      <c r="AI21" s="81">
        <f t="shared" si="25"/>
        <v>136.73929999999996</v>
      </c>
      <c r="AJ21" s="81">
        <f t="shared" si="26"/>
        <v>1746.5724536999987</v>
      </c>
    </row>
    <row r="22" spans="1:36" x14ac:dyDescent="0.25">
      <c r="A22" s="76">
        <v>2037</v>
      </c>
      <c r="B22" s="48">
        <v>18215.079600000001</v>
      </c>
      <c r="C22" s="48">
        <v>600.09389999999996</v>
      </c>
      <c r="D22" s="48">
        <v>19551.611783</v>
      </c>
      <c r="F22" s="76">
        <v>2037</v>
      </c>
      <c r="G22" s="48">
        <v>17024.168030000001</v>
      </c>
      <c r="H22" s="48">
        <v>529.81989999999996</v>
      </c>
      <c r="I22" s="48">
        <v>18360.233009800002</v>
      </c>
      <c r="J22" s="81">
        <f t="shared" si="15"/>
        <v>1190.9115700000002</v>
      </c>
      <c r="K22" s="81">
        <f t="shared" si="16"/>
        <v>70.274000000000001</v>
      </c>
      <c r="L22" s="81">
        <f t="shared" si="17"/>
        <v>1191.3787731999982</v>
      </c>
      <c r="N22" s="76">
        <v>2037</v>
      </c>
      <c r="O22" s="48">
        <v>17981.460899999998</v>
      </c>
      <c r="P22" s="48">
        <v>532.34079999999994</v>
      </c>
      <c r="Q22" s="48">
        <v>19394.830484000002</v>
      </c>
      <c r="R22" s="81">
        <f t="shared" si="18"/>
        <v>233.61870000000272</v>
      </c>
      <c r="S22" s="81">
        <f t="shared" si="19"/>
        <v>67.753100000000018</v>
      </c>
      <c r="T22" s="81">
        <f t="shared" si="20"/>
        <v>156.7812989999984</v>
      </c>
      <c r="V22" s="76">
        <v>2037</v>
      </c>
      <c r="W22" s="48">
        <v>18181.561129999998</v>
      </c>
      <c r="X22" s="48">
        <v>600.57868999999994</v>
      </c>
      <c r="Y22" s="48">
        <v>19546.517699</v>
      </c>
      <c r="Z22" s="81">
        <f t="shared" si="21"/>
        <v>33.518470000002708</v>
      </c>
      <c r="AA22" s="81">
        <f t="shared" si="22"/>
        <v>-0.48478999999997541</v>
      </c>
      <c r="AB22" s="81">
        <f t="shared" si="23"/>
        <v>5.0940840000002936</v>
      </c>
      <c r="AD22" s="76">
        <v>2037</v>
      </c>
      <c r="AE22" s="48">
        <v>16878.463459999999</v>
      </c>
      <c r="AF22" s="48">
        <v>464.98169999999999</v>
      </c>
      <c r="AG22" s="48">
        <v>18478.165247100002</v>
      </c>
      <c r="AH22" s="81">
        <f t="shared" si="24"/>
        <v>1336.6161400000019</v>
      </c>
      <c r="AI22" s="81">
        <f t="shared" si="25"/>
        <v>135.11219999999997</v>
      </c>
      <c r="AJ22" s="81">
        <f t="shared" si="26"/>
        <v>1073.4465358999987</v>
      </c>
    </row>
    <row r="23" spans="1:36" x14ac:dyDescent="0.25">
      <c r="A23" s="76">
        <v>2038</v>
      </c>
      <c r="B23" s="48">
        <v>18248.602000000003</v>
      </c>
      <c r="C23" s="48">
        <v>599.12660000000005</v>
      </c>
      <c r="D23" s="48">
        <v>19770.386538000002</v>
      </c>
      <c r="F23" s="76">
        <v>2038</v>
      </c>
      <c r="G23" s="48">
        <v>17491.164919999999</v>
      </c>
      <c r="H23" s="48">
        <v>541.62540000000001</v>
      </c>
      <c r="I23" s="48">
        <v>19652.65078</v>
      </c>
      <c r="J23" s="81">
        <f t="shared" si="15"/>
        <v>757.43708000000333</v>
      </c>
      <c r="K23" s="81">
        <f t="shared" si="16"/>
        <v>57.50120000000004</v>
      </c>
      <c r="L23" s="81">
        <f t="shared" si="17"/>
        <v>117.73575800000253</v>
      </c>
      <c r="N23" s="76">
        <v>2038</v>
      </c>
      <c r="O23" s="48">
        <v>17936.273299999997</v>
      </c>
      <c r="P23" s="48">
        <v>522.90599999999995</v>
      </c>
      <c r="Q23" s="48">
        <v>19555.851193999999</v>
      </c>
      <c r="R23" s="81">
        <f t="shared" si="18"/>
        <v>312.32870000000548</v>
      </c>
      <c r="S23" s="81">
        <f t="shared" si="19"/>
        <v>76.220600000000104</v>
      </c>
      <c r="T23" s="81">
        <f t="shared" si="20"/>
        <v>214.53534400000353</v>
      </c>
      <c r="V23" s="76">
        <v>2038</v>
      </c>
      <c r="W23" s="48">
        <v>18259.961829999997</v>
      </c>
      <c r="X23" s="48">
        <v>585.8639290000001</v>
      </c>
      <c r="Y23" s="48">
        <v>19725.656012599997</v>
      </c>
      <c r="Z23" s="81">
        <f t="shared" si="21"/>
        <v>-11.359829999993963</v>
      </c>
      <c r="AA23" s="81">
        <f t="shared" si="22"/>
        <v>13.262670999999955</v>
      </c>
      <c r="AB23" s="81">
        <f t="shared" si="23"/>
        <v>44.730525400005718</v>
      </c>
      <c r="AD23" s="76">
        <v>2038</v>
      </c>
      <c r="AE23" s="48">
        <v>16735.5838</v>
      </c>
      <c r="AF23" s="48">
        <v>454.41240000000005</v>
      </c>
      <c r="AG23" s="48">
        <v>17866.370032999999</v>
      </c>
      <c r="AH23" s="81">
        <f t="shared" si="24"/>
        <v>1513.0182000000023</v>
      </c>
      <c r="AI23" s="81">
        <f t="shared" si="25"/>
        <v>144.71420000000001</v>
      </c>
      <c r="AJ23" s="81">
        <f t="shared" si="26"/>
        <v>1904.0165050000032</v>
      </c>
    </row>
    <row r="24" spans="1:36" x14ac:dyDescent="0.25">
      <c r="A24" s="76">
        <v>2039</v>
      </c>
      <c r="B24" s="48">
        <v>17929.781700000003</v>
      </c>
      <c r="C24" s="48">
        <v>592.01409999999998</v>
      </c>
      <c r="D24" s="48">
        <v>19509.149335999999</v>
      </c>
      <c r="F24" s="76">
        <v>2039</v>
      </c>
      <c r="G24" s="48">
        <v>17055.433900000004</v>
      </c>
      <c r="H24" s="48">
        <v>533.40879999999993</v>
      </c>
      <c r="I24" s="48">
        <v>18839.695861000004</v>
      </c>
      <c r="J24" s="81">
        <f t="shared" si="15"/>
        <v>874.34779999999955</v>
      </c>
      <c r="K24" s="81">
        <f t="shared" si="16"/>
        <v>58.605300000000057</v>
      </c>
      <c r="L24" s="81">
        <f t="shared" si="17"/>
        <v>669.4534749999948</v>
      </c>
      <c r="N24" s="76">
        <v>2039</v>
      </c>
      <c r="O24" s="48">
        <v>17330.124400000001</v>
      </c>
      <c r="P24" s="48">
        <v>513.70849999999996</v>
      </c>
      <c r="Q24" s="48">
        <v>18540.869695999998</v>
      </c>
      <c r="R24" s="81">
        <f t="shared" si="18"/>
        <v>599.65730000000258</v>
      </c>
      <c r="S24" s="81">
        <f t="shared" si="19"/>
        <v>78.305600000000027</v>
      </c>
      <c r="T24" s="81">
        <f t="shared" si="20"/>
        <v>968.27964000000065</v>
      </c>
      <c r="V24" s="76">
        <v>2039</v>
      </c>
      <c r="W24" s="48">
        <v>17834.522700000001</v>
      </c>
      <c r="X24" s="48">
        <v>597.16546000000005</v>
      </c>
      <c r="Y24" s="48">
        <v>19282.729654000002</v>
      </c>
      <c r="Z24" s="81">
        <f t="shared" si="21"/>
        <v>95.259000000001834</v>
      </c>
      <c r="AA24" s="81">
        <f t="shared" si="22"/>
        <v>-5.1513600000000679</v>
      </c>
      <c r="AB24" s="81">
        <f t="shared" si="23"/>
        <v>226.4196819999961</v>
      </c>
      <c r="AD24" s="76">
        <v>2039</v>
      </c>
      <c r="AE24" s="48">
        <v>16476.34144</v>
      </c>
      <c r="AF24" s="48">
        <v>453.2441</v>
      </c>
      <c r="AG24" s="48">
        <v>17392.099713</v>
      </c>
      <c r="AH24" s="81">
        <f t="shared" si="24"/>
        <v>1453.440260000003</v>
      </c>
      <c r="AI24" s="81">
        <f t="shared" si="25"/>
        <v>138.76999999999998</v>
      </c>
      <c r="AJ24" s="81">
        <f t="shared" si="26"/>
        <v>2117.049622999999</v>
      </c>
    </row>
    <row r="25" spans="1:36" x14ac:dyDescent="0.25">
      <c r="A25" s="76">
        <v>2040</v>
      </c>
      <c r="B25" s="48">
        <v>17406.183099999998</v>
      </c>
      <c r="C25" s="48">
        <v>462.12239999999997</v>
      </c>
      <c r="D25" s="48">
        <v>20008.74065</v>
      </c>
      <c r="F25" s="76">
        <v>2040</v>
      </c>
      <c r="G25" s="48">
        <v>17021.446200000002</v>
      </c>
      <c r="H25" s="48">
        <v>425.99799999999999</v>
      </c>
      <c r="I25" s="48">
        <v>19606.823267</v>
      </c>
      <c r="J25" s="81">
        <f t="shared" si="15"/>
        <v>384.73689999999624</v>
      </c>
      <c r="K25" s="81">
        <f t="shared" si="16"/>
        <v>36.12439999999998</v>
      </c>
      <c r="L25" s="81">
        <f t="shared" si="17"/>
        <v>401.91738299999997</v>
      </c>
      <c r="N25" s="76">
        <v>2040</v>
      </c>
      <c r="O25" s="48">
        <v>17009.886400000003</v>
      </c>
      <c r="P25" s="48">
        <v>411.94069999999999</v>
      </c>
      <c r="Q25" s="48">
        <v>19389.049339999998</v>
      </c>
      <c r="R25" s="81">
        <f t="shared" si="18"/>
        <v>396.29669999999533</v>
      </c>
      <c r="S25" s="81">
        <f t="shared" si="19"/>
        <v>50.181699999999978</v>
      </c>
      <c r="T25" s="81">
        <f t="shared" si="20"/>
        <v>619.69131000000198</v>
      </c>
      <c r="V25" s="76">
        <v>2040</v>
      </c>
      <c r="W25" s="48">
        <v>17479.292989999994</v>
      </c>
      <c r="X25" s="48">
        <v>461.00072399999999</v>
      </c>
      <c r="Y25" s="48">
        <v>20101.426990299999</v>
      </c>
      <c r="Z25" s="81">
        <f t="shared" si="21"/>
        <v>-73.109889999996085</v>
      </c>
      <c r="AA25" s="81">
        <f t="shared" si="22"/>
        <v>1.1216759999999795</v>
      </c>
      <c r="AB25" s="81">
        <f t="shared" si="23"/>
        <v>-92.686340299998847</v>
      </c>
      <c r="AD25" s="76">
        <v>2040</v>
      </c>
      <c r="AE25" s="48">
        <v>16623.7137</v>
      </c>
      <c r="AF25" s="48">
        <v>369.74984000000001</v>
      </c>
      <c r="AG25" s="48">
        <v>18767.995344999999</v>
      </c>
      <c r="AH25" s="81">
        <f t="shared" si="24"/>
        <v>782.46939999999813</v>
      </c>
      <c r="AI25" s="81">
        <f t="shared" si="25"/>
        <v>92.372559999999964</v>
      </c>
      <c r="AJ25" s="81">
        <f t="shared" si="26"/>
        <v>1240.7453050000004</v>
      </c>
    </row>
    <row r="26" spans="1:36" x14ac:dyDescent="0.25">
      <c r="A26" s="76">
        <v>2041</v>
      </c>
      <c r="B26" s="48">
        <v>17764.432099999998</v>
      </c>
      <c r="C26" s="48">
        <v>481.62699999999995</v>
      </c>
      <c r="D26" s="48">
        <v>20884.901259999999</v>
      </c>
      <c r="F26" s="76">
        <v>2041</v>
      </c>
      <c r="G26" s="48">
        <v>17308.013900000002</v>
      </c>
      <c r="H26" s="48">
        <v>441.04719999999998</v>
      </c>
      <c r="I26" s="48">
        <v>20308.832774999999</v>
      </c>
      <c r="J26" s="81">
        <f t="shared" si="15"/>
        <v>456.41819999999643</v>
      </c>
      <c r="K26" s="81">
        <f t="shared" si="16"/>
        <v>40.579799999999977</v>
      </c>
      <c r="L26" s="81">
        <f t="shared" si="17"/>
        <v>576.06848499999978</v>
      </c>
      <c r="N26" s="76">
        <v>2041</v>
      </c>
      <c r="O26" s="48">
        <v>17403.641599999999</v>
      </c>
      <c r="P26" s="48">
        <v>432.95309999999995</v>
      </c>
      <c r="Q26" s="48">
        <v>20617.374799999998</v>
      </c>
      <c r="R26" s="81">
        <f t="shared" si="18"/>
        <v>360.79049999999916</v>
      </c>
      <c r="S26" s="81">
        <f t="shared" si="19"/>
        <v>48.673900000000003</v>
      </c>
      <c r="T26" s="81">
        <f t="shared" si="20"/>
        <v>267.52646000000095</v>
      </c>
      <c r="V26" s="76">
        <v>2041</v>
      </c>
      <c r="W26" s="48">
        <v>17909.54506</v>
      </c>
      <c r="X26" s="48">
        <v>479.64189199999998</v>
      </c>
      <c r="Y26" s="48">
        <v>21294.301595100009</v>
      </c>
      <c r="Z26" s="81">
        <f t="shared" si="21"/>
        <v>-145.1129600000022</v>
      </c>
      <c r="AA26" s="81">
        <f t="shared" si="22"/>
        <v>1.9851079999999683</v>
      </c>
      <c r="AB26" s="81">
        <f t="shared" si="23"/>
        <v>-409.40033510001012</v>
      </c>
      <c r="AD26" s="76">
        <v>2041</v>
      </c>
      <c r="AE26" s="48">
        <v>17094.539000000001</v>
      </c>
      <c r="AF26" s="48">
        <v>395.98347999999999</v>
      </c>
      <c r="AG26" s="48">
        <v>20001.910897000002</v>
      </c>
      <c r="AH26" s="81">
        <f t="shared" si="24"/>
        <v>669.8930999999975</v>
      </c>
      <c r="AI26" s="81">
        <f t="shared" si="25"/>
        <v>85.643519999999967</v>
      </c>
      <c r="AJ26" s="81">
        <f t="shared" si="26"/>
        <v>882.99036299999716</v>
      </c>
    </row>
    <row r="27" spans="1:36" x14ac:dyDescent="0.25">
      <c r="A27" s="76">
        <v>2042</v>
      </c>
      <c r="B27" s="48">
        <v>17768.547599999998</v>
      </c>
      <c r="C27" s="48">
        <v>464.73580000000004</v>
      </c>
      <c r="D27" s="48">
        <v>21047.190409999999</v>
      </c>
      <c r="F27" s="76">
        <v>2042</v>
      </c>
      <c r="G27" s="48">
        <v>17339.0566</v>
      </c>
      <c r="H27" s="48">
        <v>428.61419999999998</v>
      </c>
      <c r="I27" s="48">
        <v>20459.450158000003</v>
      </c>
      <c r="J27" s="81">
        <f t="shared" si="15"/>
        <v>429.49099999999817</v>
      </c>
      <c r="K27" s="81">
        <f t="shared" si="16"/>
        <v>36.121600000000058</v>
      </c>
      <c r="L27" s="81">
        <f t="shared" si="17"/>
        <v>587.74025199999596</v>
      </c>
      <c r="N27" s="76">
        <v>2042</v>
      </c>
      <c r="O27" s="48">
        <v>17301.695600000003</v>
      </c>
      <c r="P27" s="48">
        <v>413.76900000000001</v>
      </c>
      <c r="Q27" s="48">
        <v>20050.506300000001</v>
      </c>
      <c r="R27" s="81">
        <f t="shared" si="18"/>
        <v>466.85199999999531</v>
      </c>
      <c r="S27" s="81">
        <f t="shared" si="19"/>
        <v>50.966800000000035</v>
      </c>
      <c r="T27" s="81">
        <f t="shared" si="20"/>
        <v>996.68410999999833</v>
      </c>
      <c r="V27" s="76">
        <v>2042</v>
      </c>
      <c r="W27" s="48">
        <v>17718.275540000002</v>
      </c>
      <c r="X27" s="48">
        <v>463.79571099999998</v>
      </c>
      <c r="Y27" s="48">
        <v>20900.760069800002</v>
      </c>
      <c r="Z27" s="81">
        <f t="shared" si="21"/>
        <v>50.27205999999569</v>
      </c>
      <c r="AA27" s="81">
        <f t="shared" si="22"/>
        <v>0.94008900000005724</v>
      </c>
      <c r="AB27" s="81">
        <f t="shared" si="23"/>
        <v>146.43034019999686</v>
      </c>
      <c r="AD27" s="76">
        <v>2042</v>
      </c>
      <c r="AE27" s="48">
        <v>16982.807999999997</v>
      </c>
      <c r="AF27" s="48">
        <v>379.64510999999999</v>
      </c>
      <c r="AG27" s="48">
        <v>19708.915746999999</v>
      </c>
      <c r="AH27" s="81">
        <f t="shared" si="24"/>
        <v>785.73960000000079</v>
      </c>
      <c r="AI27" s="81">
        <f t="shared" si="25"/>
        <v>85.090690000000052</v>
      </c>
      <c r="AJ27" s="81">
        <f t="shared" si="26"/>
        <v>1338.2746630000001</v>
      </c>
    </row>
    <row r="28" spans="1:36" x14ac:dyDescent="0.25">
      <c r="A28" s="76">
        <v>2043</v>
      </c>
      <c r="B28" s="48">
        <v>17639.125599999999</v>
      </c>
      <c r="C28" s="48">
        <v>479.54650000000004</v>
      </c>
      <c r="D28" s="48">
        <v>20494.526890000001</v>
      </c>
      <c r="F28" s="76">
        <v>2043</v>
      </c>
      <c r="G28" s="48">
        <v>17266.887999999999</v>
      </c>
      <c r="H28" s="48">
        <v>452.45170000000002</v>
      </c>
      <c r="I28" s="48">
        <v>19910.794547999998</v>
      </c>
      <c r="J28" s="81">
        <f t="shared" si="15"/>
        <v>372.23760000000038</v>
      </c>
      <c r="K28" s="81">
        <f t="shared" si="16"/>
        <v>27.094800000000021</v>
      </c>
      <c r="L28" s="81">
        <f t="shared" si="17"/>
        <v>583.73234200000297</v>
      </c>
      <c r="N28" s="76">
        <v>2043</v>
      </c>
      <c r="O28" s="48">
        <v>17260.324499999999</v>
      </c>
      <c r="P28" s="48">
        <v>427.9042</v>
      </c>
      <c r="Q28" s="48">
        <v>20142.782119999996</v>
      </c>
      <c r="R28" s="81">
        <f t="shared" si="18"/>
        <v>378.80110000000059</v>
      </c>
      <c r="S28" s="81">
        <f t="shared" si="19"/>
        <v>51.642300000000034</v>
      </c>
      <c r="T28" s="81">
        <f t="shared" si="20"/>
        <v>351.74477000000479</v>
      </c>
      <c r="V28" s="76">
        <v>2043</v>
      </c>
      <c r="W28" s="48">
        <v>17732.75647</v>
      </c>
      <c r="X28" s="48">
        <v>477.87417600000009</v>
      </c>
      <c r="Y28" s="48">
        <v>21027.7796729</v>
      </c>
      <c r="Z28" s="81">
        <f t="shared" si="21"/>
        <v>-93.630870000000868</v>
      </c>
      <c r="AA28" s="81">
        <f t="shared" si="22"/>
        <v>1.6723239999999464</v>
      </c>
      <c r="AB28" s="81">
        <f t="shared" si="23"/>
        <v>-533.25278289999915</v>
      </c>
      <c r="AD28" s="76">
        <v>2043</v>
      </c>
      <c r="AE28" s="48">
        <v>16962.970799999996</v>
      </c>
      <c r="AF28" s="48">
        <v>389.92775</v>
      </c>
      <c r="AG28" s="48">
        <v>19265.196818</v>
      </c>
      <c r="AH28" s="81">
        <f t="shared" si="24"/>
        <v>676.15480000000389</v>
      </c>
      <c r="AI28" s="81">
        <f t="shared" si="25"/>
        <v>89.618750000000034</v>
      </c>
      <c r="AJ28" s="81">
        <f t="shared" si="26"/>
        <v>1229.3300720000007</v>
      </c>
    </row>
    <row r="29" spans="1:36" x14ac:dyDescent="0.25">
      <c r="A29" s="76">
        <v>2044</v>
      </c>
      <c r="B29" s="48">
        <v>17452.221000000001</v>
      </c>
      <c r="C29" s="48">
        <v>470.71590000000003</v>
      </c>
      <c r="D29" s="48">
        <v>20324.791950000003</v>
      </c>
      <c r="F29" s="76">
        <v>2044</v>
      </c>
      <c r="G29" s="48">
        <v>17266.349099999999</v>
      </c>
      <c r="H29" s="48">
        <v>457.21820000000002</v>
      </c>
      <c r="I29" s="48">
        <v>19867.77722</v>
      </c>
      <c r="J29" s="81">
        <f t="shared" si="15"/>
        <v>185.87190000000192</v>
      </c>
      <c r="K29" s="81">
        <f t="shared" si="16"/>
        <v>13.497700000000009</v>
      </c>
      <c r="L29" s="81">
        <f t="shared" si="17"/>
        <v>457.0147300000026</v>
      </c>
      <c r="N29" s="76">
        <v>2044</v>
      </c>
      <c r="O29" s="48">
        <v>17217.026699999999</v>
      </c>
      <c r="P29" s="48">
        <v>419.43439999999998</v>
      </c>
      <c r="Q29" s="48">
        <v>20137.543699999998</v>
      </c>
      <c r="R29" s="81">
        <f t="shared" si="18"/>
        <v>235.19430000000284</v>
      </c>
      <c r="S29" s="81">
        <f t="shared" si="19"/>
        <v>51.281500000000051</v>
      </c>
      <c r="T29" s="81">
        <f t="shared" si="20"/>
        <v>187.24825000000419</v>
      </c>
      <c r="V29" s="76">
        <v>2044</v>
      </c>
      <c r="W29" s="48">
        <v>17500.807516000001</v>
      </c>
      <c r="X29" s="48">
        <v>474.10020800000001</v>
      </c>
      <c r="Y29" s="48">
        <v>20453.035973099999</v>
      </c>
      <c r="Z29" s="81">
        <f t="shared" si="21"/>
        <v>-48.586515999999392</v>
      </c>
      <c r="AA29" s="81">
        <f t="shared" si="22"/>
        <v>-3.3843079999999759</v>
      </c>
      <c r="AB29" s="81">
        <f t="shared" si="23"/>
        <v>-128.24402309999641</v>
      </c>
      <c r="AD29" s="76">
        <v>2044</v>
      </c>
      <c r="AE29" s="48">
        <v>17056.833500000001</v>
      </c>
      <c r="AF29" s="48">
        <v>398.11032999999998</v>
      </c>
      <c r="AG29" s="48">
        <v>19574.607122999998</v>
      </c>
      <c r="AH29" s="81">
        <f t="shared" si="24"/>
        <v>395.38750000000073</v>
      </c>
      <c r="AI29" s="81">
        <f t="shared" si="25"/>
        <v>72.605570000000057</v>
      </c>
      <c r="AJ29" s="81">
        <f t="shared" si="26"/>
        <v>750.18482700000459</v>
      </c>
    </row>
    <row r="30" spans="1:36" x14ac:dyDescent="0.25">
      <c r="A30" s="76">
        <v>2045</v>
      </c>
      <c r="B30" s="48">
        <v>9171.3867799999989</v>
      </c>
      <c r="C30" s="48">
        <v>11.4161813</v>
      </c>
      <c r="D30" s="48">
        <v>26.738797000000005</v>
      </c>
      <c r="F30" s="76">
        <v>2045</v>
      </c>
      <c r="G30" s="48">
        <v>9333.6402980000003</v>
      </c>
      <c r="H30" s="48">
        <v>4.0213339999999995</v>
      </c>
      <c r="I30" s="48">
        <v>26.531830500000005</v>
      </c>
      <c r="J30" s="81">
        <f t="shared" si="15"/>
        <v>-162.25351800000135</v>
      </c>
      <c r="K30" s="81">
        <f t="shared" si="16"/>
        <v>7.3948473000000003</v>
      </c>
      <c r="L30" s="81">
        <f t="shared" si="17"/>
        <v>0.20696650000000005</v>
      </c>
      <c r="N30" s="76">
        <v>2045</v>
      </c>
      <c r="O30" s="48">
        <v>9137.0992379999989</v>
      </c>
      <c r="P30" s="48">
        <v>8.3065300000000004</v>
      </c>
      <c r="Q30" s="48">
        <v>26.341349199999996</v>
      </c>
      <c r="R30" s="81">
        <f t="shared" si="18"/>
        <v>34.28754200000003</v>
      </c>
      <c r="S30" s="81">
        <f t="shared" si="19"/>
        <v>3.1096512999999995</v>
      </c>
      <c r="T30" s="81">
        <f t="shared" si="20"/>
        <v>0.39744780000000901</v>
      </c>
      <c r="V30" s="76">
        <v>2045</v>
      </c>
      <c r="W30" s="48">
        <v>9171.2395845999981</v>
      </c>
      <c r="X30" s="48">
        <v>11.51458903</v>
      </c>
      <c r="Y30" s="48">
        <v>26.755880869999999</v>
      </c>
      <c r="Z30" s="81">
        <f t="shared" si="21"/>
        <v>0.14719540000078268</v>
      </c>
      <c r="AA30" s="81">
        <f t="shared" si="22"/>
        <v>-9.8407729999999916E-2</v>
      </c>
      <c r="AB30" s="81">
        <f t="shared" si="23"/>
        <v>-1.708386999999334E-2</v>
      </c>
      <c r="AD30" s="76">
        <v>2045</v>
      </c>
      <c r="AE30" s="48">
        <v>9311.0861699999987</v>
      </c>
      <c r="AF30" s="48">
        <v>2.8837912999999999</v>
      </c>
      <c r="AG30" s="48">
        <v>26.342221299999999</v>
      </c>
      <c r="AH30" s="81">
        <f t="shared" si="24"/>
        <v>-139.69938999999977</v>
      </c>
      <c r="AI30" s="81">
        <f t="shared" si="25"/>
        <v>8.5323899999999995</v>
      </c>
      <c r="AJ30" s="81">
        <f t="shared" si="26"/>
        <v>0.39657570000000675</v>
      </c>
    </row>
    <row r="31" spans="1:36" x14ac:dyDescent="0.25">
      <c r="A31" s="76">
        <v>2046</v>
      </c>
      <c r="B31" s="48">
        <v>9261.6581700000006</v>
      </c>
      <c r="C31" s="48">
        <v>11.713359000000001</v>
      </c>
      <c r="D31" s="48">
        <v>27.016617000000011</v>
      </c>
      <c r="F31" s="76">
        <v>2046</v>
      </c>
      <c r="G31" s="48">
        <v>9369.3747439999988</v>
      </c>
      <c r="H31" s="48">
        <v>4.3453507</v>
      </c>
      <c r="I31" s="48">
        <v>26.654393799999994</v>
      </c>
      <c r="J31" s="81">
        <f t="shared" si="15"/>
        <v>-107.71657399999822</v>
      </c>
      <c r="K31" s="81">
        <f t="shared" si="16"/>
        <v>7.3680083000000005</v>
      </c>
      <c r="L31" s="81">
        <f t="shared" si="17"/>
        <v>0.36222320000001673</v>
      </c>
      <c r="N31" s="76">
        <v>2046</v>
      </c>
      <c r="O31" s="48">
        <v>9203.2974209999993</v>
      </c>
      <c r="P31" s="48">
        <v>8.1070779000000002</v>
      </c>
      <c r="Q31" s="48">
        <v>26.510184699999996</v>
      </c>
      <c r="R31" s="81">
        <f t="shared" si="18"/>
        <v>58.360749000001306</v>
      </c>
      <c r="S31" s="81">
        <f t="shared" si="19"/>
        <v>3.6062811000000004</v>
      </c>
      <c r="T31" s="81">
        <f t="shared" si="20"/>
        <v>0.50643230000001438</v>
      </c>
      <c r="V31" s="76">
        <v>2046</v>
      </c>
      <c r="W31" s="48">
        <v>9255.2728127999999</v>
      </c>
      <c r="X31" s="48">
        <v>10.99836277</v>
      </c>
      <c r="Y31" s="48">
        <v>26.945790290000005</v>
      </c>
      <c r="Z31" s="81">
        <f t="shared" si="21"/>
        <v>6.3853572000007262</v>
      </c>
      <c r="AA31" s="81">
        <f t="shared" si="22"/>
        <v>0.71499623000000057</v>
      </c>
      <c r="AB31" s="81">
        <f t="shared" si="23"/>
        <v>7.0826710000005733E-2</v>
      </c>
      <c r="AD31" s="76">
        <v>2046</v>
      </c>
      <c r="AE31" s="48">
        <v>9363.0764789999994</v>
      </c>
      <c r="AF31" s="48">
        <v>2.4727209000000001</v>
      </c>
      <c r="AG31" s="48">
        <v>26.462737799999999</v>
      </c>
      <c r="AH31" s="81">
        <f t="shared" si="24"/>
        <v>-101.41830899999877</v>
      </c>
      <c r="AI31" s="81">
        <f t="shared" si="25"/>
        <v>9.2406381</v>
      </c>
      <c r="AJ31" s="81">
        <f t="shared" si="26"/>
        <v>0.55387920000001145</v>
      </c>
    </row>
    <row r="32" spans="1:36" x14ac:dyDescent="0.25">
      <c r="A32" s="76">
        <v>2047</v>
      </c>
      <c r="B32" s="48">
        <v>9263.3241200000011</v>
      </c>
      <c r="C32" s="48">
        <v>13.083927000000001</v>
      </c>
      <c r="D32" s="48">
        <v>27.15689500000002</v>
      </c>
      <c r="F32" s="76">
        <v>2047</v>
      </c>
      <c r="G32" s="48">
        <v>9353.0677240000005</v>
      </c>
      <c r="H32" s="48">
        <v>4.6970616999999999</v>
      </c>
      <c r="I32" s="48">
        <v>26.645743499999995</v>
      </c>
      <c r="J32" s="81">
        <f t="shared" si="15"/>
        <v>-89.743603999999323</v>
      </c>
      <c r="K32" s="81">
        <f t="shared" si="16"/>
        <v>8.3868653000000002</v>
      </c>
      <c r="L32" s="81">
        <f t="shared" si="17"/>
        <v>0.51115150000002529</v>
      </c>
      <c r="N32" s="76">
        <v>2047</v>
      </c>
      <c r="O32" s="48">
        <v>9226.2724159999998</v>
      </c>
      <c r="P32" s="48">
        <v>8.7736970000000003</v>
      </c>
      <c r="Q32" s="48">
        <v>26.634524599999992</v>
      </c>
      <c r="R32" s="81">
        <f t="shared" si="18"/>
        <v>37.051704000001337</v>
      </c>
      <c r="S32" s="81">
        <f t="shared" si="19"/>
        <v>4.3102300000000007</v>
      </c>
      <c r="T32" s="81">
        <f t="shared" si="20"/>
        <v>0.52237040000002821</v>
      </c>
      <c r="V32" s="76">
        <v>2047</v>
      </c>
      <c r="W32" s="48">
        <v>9262.3409861</v>
      </c>
      <c r="X32" s="48">
        <v>12.987389270000001</v>
      </c>
      <c r="Y32" s="48">
        <v>27.134796860000037</v>
      </c>
      <c r="Z32" s="81">
        <f t="shared" si="21"/>
        <v>0.98313390000112122</v>
      </c>
      <c r="AA32" s="81">
        <f t="shared" si="22"/>
        <v>9.6537729999999655E-2</v>
      </c>
      <c r="AB32" s="81">
        <f t="shared" si="23"/>
        <v>2.2098139999982891E-2</v>
      </c>
      <c r="AD32" s="76">
        <v>2047</v>
      </c>
      <c r="AE32" s="48">
        <v>9341.3153150000016</v>
      </c>
      <c r="AF32" s="48">
        <v>2.9278776</v>
      </c>
      <c r="AG32" s="48">
        <v>26.440501900000001</v>
      </c>
      <c r="AH32" s="81">
        <f t="shared" si="24"/>
        <v>-77.991195000000516</v>
      </c>
      <c r="AI32" s="81">
        <f t="shared" si="25"/>
        <v>10.156049400000001</v>
      </c>
      <c r="AJ32" s="81">
        <f t="shared" si="26"/>
        <v>0.71639310000001899</v>
      </c>
    </row>
    <row r="33" spans="1:36" x14ac:dyDescent="0.25">
      <c r="A33" s="76">
        <v>2048</v>
      </c>
      <c r="B33" s="48">
        <v>9321.6402100000014</v>
      </c>
      <c r="C33" s="48">
        <v>11.718767</v>
      </c>
      <c r="D33" s="48">
        <v>27.168700299999998</v>
      </c>
      <c r="F33" s="76">
        <v>2048</v>
      </c>
      <c r="G33" s="48">
        <v>9408.6828349999996</v>
      </c>
      <c r="H33" s="48">
        <v>4.4758199000000003</v>
      </c>
      <c r="I33" s="48">
        <v>26.798569099999998</v>
      </c>
      <c r="J33" s="81">
        <f t="shared" si="15"/>
        <v>-87.042624999998225</v>
      </c>
      <c r="K33" s="81">
        <f t="shared" si="16"/>
        <v>7.2429470999999994</v>
      </c>
      <c r="L33" s="81">
        <f t="shared" si="17"/>
        <v>0.37013119999999944</v>
      </c>
      <c r="N33" s="76">
        <v>2048</v>
      </c>
      <c r="O33" s="48">
        <v>9279.0455800000018</v>
      </c>
      <c r="P33" s="48">
        <v>8.8791460000000004</v>
      </c>
      <c r="Q33" s="48">
        <v>26.806867100000005</v>
      </c>
      <c r="R33" s="81">
        <f t="shared" si="18"/>
        <v>42.594629999999597</v>
      </c>
      <c r="S33" s="81">
        <f t="shared" si="19"/>
        <v>2.8396209999999993</v>
      </c>
      <c r="T33" s="81">
        <f t="shared" si="20"/>
        <v>0.36183319999999242</v>
      </c>
      <c r="V33" s="76">
        <v>2048</v>
      </c>
      <c r="W33" s="48">
        <v>9327.4242025000021</v>
      </c>
      <c r="X33" s="48">
        <v>11.86137124</v>
      </c>
      <c r="Y33" s="48">
        <v>27.209393110000022</v>
      </c>
      <c r="Z33" s="81">
        <f t="shared" si="21"/>
        <v>-5.7839925000007497</v>
      </c>
      <c r="AA33" s="81">
        <f t="shared" si="22"/>
        <v>-0.14260424000000071</v>
      </c>
      <c r="AB33" s="81">
        <f t="shared" si="23"/>
        <v>-4.0692810000024338E-2</v>
      </c>
      <c r="AD33" s="76">
        <v>2048</v>
      </c>
      <c r="AE33" s="48">
        <v>9381.217329000001</v>
      </c>
      <c r="AF33" s="48">
        <v>3.0757205999999999</v>
      </c>
      <c r="AG33" s="48">
        <v>26.564528700000004</v>
      </c>
      <c r="AH33" s="81">
        <f t="shared" si="24"/>
        <v>-59.577118999999584</v>
      </c>
      <c r="AI33" s="81">
        <f t="shared" si="25"/>
        <v>8.6430463999999994</v>
      </c>
      <c r="AJ33" s="81">
        <f t="shared" si="26"/>
        <v>0.6041715999999937</v>
      </c>
    </row>
    <row r="34" spans="1:36" x14ac:dyDescent="0.25">
      <c r="A34" s="76">
        <v>2049</v>
      </c>
      <c r="B34" s="48">
        <v>9304.5943000000007</v>
      </c>
      <c r="C34" s="48">
        <v>11.140653</v>
      </c>
      <c r="D34" s="48">
        <v>27.079917300000005</v>
      </c>
      <c r="F34" s="76">
        <v>2049</v>
      </c>
      <c r="G34" s="48">
        <v>9399.2963359999994</v>
      </c>
      <c r="H34" s="48">
        <v>4.4683925999999996</v>
      </c>
      <c r="I34" s="48">
        <v>26.7565569</v>
      </c>
      <c r="J34" s="81">
        <f t="shared" si="15"/>
        <v>-94.70203599999877</v>
      </c>
      <c r="K34" s="81">
        <f t="shared" si="16"/>
        <v>6.6722604000000008</v>
      </c>
      <c r="L34" s="81">
        <f t="shared" si="17"/>
        <v>0.32336040000000565</v>
      </c>
      <c r="N34" s="76">
        <v>2049</v>
      </c>
      <c r="O34" s="48">
        <v>9270.9270379999998</v>
      </c>
      <c r="P34" s="48">
        <v>8.6999909999999989</v>
      </c>
      <c r="Q34" s="48">
        <v>26.7395633</v>
      </c>
      <c r="R34" s="81">
        <f t="shared" si="18"/>
        <v>33.667262000000846</v>
      </c>
      <c r="S34" s="81">
        <f t="shared" si="19"/>
        <v>2.4406620000000014</v>
      </c>
      <c r="T34" s="81">
        <f t="shared" si="20"/>
        <v>0.34035400000000493</v>
      </c>
      <c r="V34" s="76">
        <v>2049</v>
      </c>
      <c r="W34" s="48">
        <v>9311.5601239000025</v>
      </c>
      <c r="X34" s="48">
        <v>11.146593580000001</v>
      </c>
      <c r="Y34" s="48">
        <v>27.068696520000003</v>
      </c>
      <c r="Z34" s="81">
        <f t="shared" si="21"/>
        <v>-6.9658239000018511</v>
      </c>
      <c r="AA34" s="81">
        <f t="shared" si="22"/>
        <v>-5.9405800000007503E-3</v>
      </c>
      <c r="AB34" s="81">
        <f t="shared" si="23"/>
        <v>1.1220780000002151E-2</v>
      </c>
      <c r="AD34" s="76">
        <v>2049</v>
      </c>
      <c r="AE34" s="48">
        <v>9373.9042950000003</v>
      </c>
      <c r="AF34" s="48">
        <v>2.9916847</v>
      </c>
      <c r="AG34" s="48">
        <v>26.533185799999998</v>
      </c>
      <c r="AH34" s="81">
        <f t="shared" si="24"/>
        <v>-69.309994999999617</v>
      </c>
      <c r="AI34" s="81">
        <f t="shared" si="25"/>
        <v>8.1489682999999999</v>
      </c>
      <c r="AJ34" s="81">
        <f t="shared" si="26"/>
        <v>0.54673150000000703</v>
      </c>
    </row>
    <row r="35" spans="1:36" x14ac:dyDescent="0.25">
      <c r="A35" s="77" t="s">
        <v>43</v>
      </c>
      <c r="B35" s="78">
        <v>323998.42015999998</v>
      </c>
      <c r="C35" s="78">
        <v>8579.8475872999988</v>
      </c>
      <c r="D35" s="78">
        <v>294167.42673030001</v>
      </c>
      <c r="F35" s="77" t="s">
        <v>43</v>
      </c>
      <c r="G35" s="78">
        <v>308470.29020699998</v>
      </c>
      <c r="H35" s="78">
        <v>7878.3642588999992</v>
      </c>
      <c r="I35" s="78">
        <v>285944.63998999994</v>
      </c>
      <c r="J35" s="81">
        <f t="shared" si="15"/>
        <v>15528.129952999996</v>
      </c>
      <c r="K35" s="81">
        <f>$C35-H35</f>
        <v>701.48332839999966</v>
      </c>
      <c r="L35" s="81">
        <f t="shared" si="17"/>
        <v>8222.786740300071</v>
      </c>
      <c r="N35" s="77" t="s">
        <v>43</v>
      </c>
      <c r="O35" s="78">
        <v>317826.76004300005</v>
      </c>
      <c r="P35" s="78">
        <v>7604.4720419000005</v>
      </c>
      <c r="Q35" s="78">
        <v>286445.08851189999</v>
      </c>
      <c r="R35" s="81">
        <f t="shared" si="18"/>
        <v>6171.660116999934</v>
      </c>
      <c r="S35" s="81">
        <f>$C35-P35</f>
        <v>975.37554539999837</v>
      </c>
      <c r="T35" s="81">
        <f t="shared" si="20"/>
        <v>7722.338218400022</v>
      </c>
      <c r="V35" s="77" t="s">
        <v>43</v>
      </c>
      <c r="W35" s="78">
        <v>324127.4998859</v>
      </c>
      <c r="X35" s="78">
        <v>8558.3481068900001</v>
      </c>
      <c r="Y35" s="78">
        <v>294304.83469374996</v>
      </c>
      <c r="Z35" s="81">
        <f t="shared" si="21"/>
        <v>-129.07972590002464</v>
      </c>
      <c r="AA35" s="81">
        <f>$C35-X35</f>
        <v>21.499480409998796</v>
      </c>
      <c r="AB35" s="81">
        <f t="shared" si="23"/>
        <v>-137.40796344995033</v>
      </c>
      <c r="AD35" s="77" t="s">
        <v>43</v>
      </c>
      <c r="AE35" s="78">
        <v>303126.63608900004</v>
      </c>
      <c r="AF35" s="78">
        <v>6854.8206051000006</v>
      </c>
      <c r="AG35" s="78">
        <v>275800.78296029993</v>
      </c>
      <c r="AH35" s="81">
        <f t="shared" si="24"/>
        <v>20871.784070999944</v>
      </c>
      <c r="AI35" s="81">
        <f>$C35-AF35</f>
        <v>1725.0269821999982</v>
      </c>
      <c r="AJ35" s="81">
        <f t="shared" si="26"/>
        <v>18366.643770000082</v>
      </c>
    </row>
    <row r="36" spans="1:36" x14ac:dyDescent="0.25">
      <c r="J36" s="70">
        <f>J35/$B35</f>
        <v>4.7926560707708843E-2</v>
      </c>
      <c r="K36" s="70">
        <f>K35/$B35</f>
        <v>2.1650825582840388E-3</v>
      </c>
      <c r="L36" s="70">
        <f t="shared" ref="L36" si="27">L35/$B35</f>
        <v>2.5379095170400573E-2</v>
      </c>
      <c r="R36" s="70">
        <f>R35/$B35</f>
        <v>1.9048426575512888E-2</v>
      </c>
      <c r="S36" s="70">
        <f>S35/$B35</f>
        <v>3.0104330290201082E-3</v>
      </c>
      <c r="T36" s="70">
        <f t="shared" ref="T36" si="28">T35/$B35</f>
        <v>2.3834493435451024E-2</v>
      </c>
      <c r="Z36" s="70">
        <f>Z35/$B35</f>
        <v>-3.9839615834015877E-4</v>
      </c>
      <c r="AA36" s="70">
        <f>AA35/$B35</f>
        <v>6.6356744577278237E-5</v>
      </c>
      <c r="AB36" s="70">
        <f t="shared" ref="AB36" si="29">AB35/$B35</f>
        <v>-4.2410072055936018E-4</v>
      </c>
      <c r="AH36" s="70">
        <f>AH35/$B35</f>
        <v>6.4419400751067987E-2</v>
      </c>
      <c r="AI36" s="70">
        <f>AI35/$B35</f>
        <v>5.3241833134498899E-3</v>
      </c>
      <c r="AJ36" s="70">
        <f t="shared" ref="AJ36" si="30">AJ35/$B35</f>
        <v>5.6687448540428349E-2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2130-957C-4586-A0D4-5D98D21DC878}">
  <sheetPr>
    <tabColor rgb="FF00B0F0"/>
  </sheetPr>
  <dimension ref="A1:AM28"/>
  <sheetViews>
    <sheetView zoomScale="90" zoomScaleNormal="90" workbookViewId="0"/>
  </sheetViews>
  <sheetFormatPr defaultColWidth="9.140625" defaultRowHeight="15" x14ac:dyDescent="0.25"/>
  <cols>
    <col min="1" max="1" width="13.42578125" style="20" bestFit="1" customWidth="1"/>
    <col min="2" max="2" width="22.7109375" style="20" bestFit="1" customWidth="1"/>
    <col min="3" max="3" width="20" style="20" bestFit="1" customWidth="1"/>
    <col min="4" max="4" width="23.140625" style="20" bestFit="1" customWidth="1"/>
    <col min="5" max="5" width="15.42578125" style="20" bestFit="1" customWidth="1"/>
    <col min="6" max="6" width="9.140625" style="20"/>
    <col min="7" max="7" width="13.42578125" style="20" bestFit="1" customWidth="1"/>
    <col min="8" max="8" width="28.42578125" style="20" bestFit="1" customWidth="1"/>
    <col min="9" max="9" width="24.140625" style="20" bestFit="1" customWidth="1"/>
    <col min="10" max="10" width="22.85546875" style="20" bestFit="1" customWidth="1"/>
    <col min="11" max="11" width="26" style="20" bestFit="1" customWidth="1"/>
    <col min="12" max="13" width="9.140625" style="20"/>
    <col min="14" max="14" width="11.28515625" style="20" bestFit="1" customWidth="1"/>
    <col min="15" max="15" width="20.5703125" style="20" bestFit="1" customWidth="1"/>
    <col min="16" max="17" width="17" style="20" bestFit="1" customWidth="1"/>
    <col min="18" max="18" width="15.42578125" style="20" bestFit="1" customWidth="1"/>
    <col min="19" max="19" width="9.140625" style="20"/>
    <col min="20" max="20" width="13.42578125" style="20" bestFit="1" customWidth="1"/>
    <col min="21" max="21" width="22.7109375" style="20" bestFit="1" customWidth="1"/>
    <col min="22" max="22" width="20" style="20" bestFit="1" customWidth="1"/>
    <col min="23" max="23" width="23.140625" style="20" bestFit="1" customWidth="1"/>
    <col min="24" max="24" width="15.42578125" style="20" bestFit="1" customWidth="1"/>
    <col min="25" max="25" width="9.140625" style="20"/>
    <col min="26" max="26" width="13.42578125" style="20" bestFit="1" customWidth="1"/>
    <col min="27" max="27" width="28.42578125" style="20" bestFit="1" customWidth="1"/>
    <col min="28" max="28" width="24.140625" style="20" bestFit="1" customWidth="1"/>
    <col min="29" max="29" width="22.85546875" style="20" bestFit="1" customWidth="1"/>
    <col min="30" max="30" width="26" style="20" bestFit="1" customWidth="1"/>
    <col min="31" max="32" width="9.140625" style="20"/>
    <col min="33" max="33" width="15.28515625" style="20" bestFit="1" customWidth="1"/>
    <col min="34" max="34" width="20.5703125" style="20" bestFit="1" customWidth="1"/>
    <col min="35" max="36" width="17" style="20" bestFit="1" customWidth="1"/>
    <col min="37" max="37" width="15.42578125" style="20" bestFit="1" customWidth="1"/>
    <col min="38" max="38" width="25.28515625" style="20" bestFit="1" customWidth="1"/>
    <col min="39" max="39" width="17" style="20" bestFit="1" customWidth="1"/>
    <col min="40" max="16384" width="9.140625" style="20"/>
  </cols>
  <sheetData>
    <row r="1" spans="1:39" x14ac:dyDescent="0.25">
      <c r="A1" s="51" t="s">
        <v>50</v>
      </c>
      <c r="D1" s="51" t="s">
        <v>51</v>
      </c>
      <c r="E1" s="51" t="s">
        <v>52</v>
      </c>
      <c r="G1" s="51" t="s">
        <v>14</v>
      </c>
      <c r="H1" s="51" t="s">
        <v>51</v>
      </c>
      <c r="J1" s="51" t="s">
        <v>51</v>
      </c>
      <c r="K1" s="51" t="s">
        <v>52</v>
      </c>
      <c r="L1" s="51" t="s">
        <v>53</v>
      </c>
      <c r="T1" s="51" t="s">
        <v>54</v>
      </c>
      <c r="W1" s="51" t="s">
        <v>51</v>
      </c>
      <c r="X1" s="51" t="s">
        <v>52</v>
      </c>
      <c r="Z1" s="51" t="s">
        <v>55</v>
      </c>
      <c r="AA1" s="51" t="s">
        <v>51</v>
      </c>
      <c r="AC1" s="51" t="s">
        <v>51</v>
      </c>
      <c r="AD1" s="51" t="s">
        <v>52</v>
      </c>
      <c r="AE1" s="51" t="s">
        <v>53</v>
      </c>
    </row>
    <row r="2" spans="1:39" x14ac:dyDescent="0.25">
      <c r="A2" s="75" t="s">
        <v>41</v>
      </c>
      <c r="B2" s="75" t="s">
        <v>56</v>
      </c>
      <c r="C2" s="75" t="s">
        <v>57</v>
      </c>
      <c r="D2" s="75" t="s">
        <v>58</v>
      </c>
      <c r="E2" s="48" t="s">
        <v>59</v>
      </c>
      <c r="G2" s="75" t="s">
        <v>41</v>
      </c>
      <c r="H2" s="75" t="s">
        <v>60</v>
      </c>
      <c r="I2" s="75" t="s">
        <v>61</v>
      </c>
      <c r="J2" s="75" t="s">
        <v>58</v>
      </c>
      <c r="K2" s="51" t="s">
        <v>62</v>
      </c>
      <c r="L2" s="51" t="s">
        <v>63</v>
      </c>
      <c r="T2" s="75" t="s">
        <v>41</v>
      </c>
      <c r="U2" s="75" t="s">
        <v>56</v>
      </c>
      <c r="V2" s="75" t="s">
        <v>57</v>
      </c>
      <c r="W2" s="75" t="s">
        <v>58</v>
      </c>
      <c r="X2" s="48" t="s">
        <v>59</v>
      </c>
      <c r="Z2" s="75" t="s">
        <v>41</v>
      </c>
      <c r="AA2" s="75" t="s">
        <v>60</v>
      </c>
      <c r="AB2" s="75" t="s">
        <v>61</v>
      </c>
      <c r="AC2" s="75" t="s">
        <v>58</v>
      </c>
      <c r="AD2" s="51" t="s">
        <v>62</v>
      </c>
      <c r="AE2" s="51" t="s">
        <v>63</v>
      </c>
    </row>
    <row r="3" spans="1:39" x14ac:dyDescent="0.25">
      <c r="A3" s="76">
        <v>2025</v>
      </c>
      <c r="B3" s="20">
        <v>0</v>
      </c>
      <c r="C3" s="20">
        <v>0</v>
      </c>
      <c r="D3" s="20">
        <v>0</v>
      </c>
      <c r="E3" s="48">
        <f>D3*1000</f>
        <v>0</v>
      </c>
      <c r="G3" s="76">
        <v>2025</v>
      </c>
      <c r="H3" s="20">
        <v>0</v>
      </c>
      <c r="I3" s="20">
        <v>0</v>
      </c>
      <c r="J3" s="20">
        <v>0</v>
      </c>
      <c r="T3" s="76">
        <v>2025</v>
      </c>
      <c r="U3" s="20">
        <v>0</v>
      </c>
      <c r="V3" s="20">
        <v>0</v>
      </c>
      <c r="W3" s="20">
        <v>0</v>
      </c>
      <c r="X3" s="48">
        <f>W3*1000</f>
        <v>0</v>
      </c>
      <c r="Z3" s="76">
        <v>2025</v>
      </c>
      <c r="AA3" s="20">
        <v>0</v>
      </c>
      <c r="AB3" s="20">
        <v>0</v>
      </c>
      <c r="AC3" s="20">
        <v>0</v>
      </c>
    </row>
    <row r="4" spans="1:39" x14ac:dyDescent="0.25">
      <c r="A4" s="76">
        <v>2026</v>
      </c>
      <c r="B4" s="20">
        <v>0</v>
      </c>
      <c r="C4" s="20">
        <v>0</v>
      </c>
      <c r="D4" s="20">
        <v>0</v>
      </c>
      <c r="E4" s="48">
        <f t="shared" ref="E4:E27" si="0">D4*1000</f>
        <v>0</v>
      </c>
      <c r="G4" s="76">
        <v>2026</v>
      </c>
      <c r="H4" s="20">
        <v>0</v>
      </c>
      <c r="I4" s="20">
        <v>0</v>
      </c>
      <c r="J4" s="20">
        <v>0</v>
      </c>
      <c r="T4" s="76">
        <v>2026</v>
      </c>
      <c r="U4" s="20">
        <v>0</v>
      </c>
      <c r="V4" s="20">
        <v>0</v>
      </c>
      <c r="W4" s="20">
        <v>0</v>
      </c>
      <c r="X4" s="48">
        <f t="shared" ref="X4:X27" si="1">W4*1000</f>
        <v>0</v>
      </c>
      <c r="Z4" s="76">
        <v>2026</v>
      </c>
      <c r="AA4" s="20">
        <v>0</v>
      </c>
      <c r="AB4" s="20">
        <v>0</v>
      </c>
      <c r="AC4" s="20">
        <v>0</v>
      </c>
    </row>
    <row r="5" spans="1:39" x14ac:dyDescent="0.25">
      <c r="A5" s="76">
        <v>2027</v>
      </c>
      <c r="B5" s="20">
        <v>0</v>
      </c>
      <c r="C5" s="20">
        <v>0</v>
      </c>
      <c r="D5" s="20">
        <v>0</v>
      </c>
      <c r="E5" s="48">
        <f t="shared" si="0"/>
        <v>0</v>
      </c>
      <c r="G5" s="76">
        <v>2027</v>
      </c>
      <c r="H5" s="20">
        <v>0</v>
      </c>
      <c r="I5" s="20">
        <v>0</v>
      </c>
      <c r="J5" s="20">
        <v>0</v>
      </c>
      <c r="T5" s="76">
        <v>2027</v>
      </c>
      <c r="U5" s="20">
        <v>0</v>
      </c>
      <c r="V5" s="20">
        <v>0</v>
      </c>
      <c r="W5" s="20">
        <v>0</v>
      </c>
      <c r="X5" s="48">
        <f t="shared" si="1"/>
        <v>0</v>
      </c>
      <c r="Z5" s="76">
        <v>2027</v>
      </c>
      <c r="AA5" s="20">
        <v>0</v>
      </c>
      <c r="AB5" s="20">
        <v>0</v>
      </c>
      <c r="AC5" s="20">
        <v>0</v>
      </c>
    </row>
    <row r="6" spans="1:39" x14ac:dyDescent="0.25">
      <c r="A6" s="76">
        <v>2028</v>
      </c>
      <c r="B6" s="20">
        <v>0</v>
      </c>
      <c r="C6" s="20">
        <v>0</v>
      </c>
      <c r="D6" s="20">
        <v>0</v>
      </c>
      <c r="E6" s="48">
        <f t="shared" si="0"/>
        <v>0</v>
      </c>
      <c r="G6" s="76">
        <v>2028</v>
      </c>
      <c r="H6" s="20">
        <v>0</v>
      </c>
      <c r="I6" s="20">
        <v>0</v>
      </c>
      <c r="J6" s="20">
        <v>0</v>
      </c>
      <c r="N6" s="51" t="s">
        <v>15</v>
      </c>
      <c r="O6" s="51" t="s">
        <v>64</v>
      </c>
      <c r="P6" s="51" t="s">
        <v>65</v>
      </c>
      <c r="Q6" s="51" t="s">
        <v>51</v>
      </c>
      <c r="R6" s="51" t="s">
        <v>52</v>
      </c>
      <c r="T6" s="76">
        <v>2028</v>
      </c>
      <c r="U6" s="20">
        <v>0</v>
      </c>
      <c r="V6" s="20">
        <v>0</v>
      </c>
      <c r="W6" s="20">
        <v>0</v>
      </c>
      <c r="X6" s="48">
        <f t="shared" si="1"/>
        <v>0</v>
      </c>
      <c r="Z6" s="76">
        <v>2028</v>
      </c>
      <c r="AA6" s="20">
        <v>0</v>
      </c>
      <c r="AB6" s="20">
        <v>0</v>
      </c>
      <c r="AC6" s="20">
        <v>0</v>
      </c>
      <c r="AG6" s="51" t="s">
        <v>66</v>
      </c>
      <c r="AH6" s="51" t="s">
        <v>64</v>
      </c>
      <c r="AI6" s="51" t="s">
        <v>65</v>
      </c>
      <c r="AJ6" s="51" t="s">
        <v>51</v>
      </c>
      <c r="AK6" s="51" t="s">
        <v>52</v>
      </c>
      <c r="AL6" s="51" t="s">
        <v>52</v>
      </c>
      <c r="AM6" s="51" t="s">
        <v>65</v>
      </c>
    </row>
    <row r="7" spans="1:39" x14ac:dyDescent="0.25">
      <c r="A7" s="76">
        <v>2029</v>
      </c>
      <c r="B7" s="20">
        <v>0</v>
      </c>
      <c r="C7" s="20">
        <v>0</v>
      </c>
      <c r="D7" s="20">
        <v>0</v>
      </c>
      <c r="E7" s="48">
        <f t="shared" si="0"/>
        <v>0</v>
      </c>
      <c r="G7" s="76">
        <v>2029</v>
      </c>
      <c r="H7" s="20">
        <v>0</v>
      </c>
      <c r="I7" s="20">
        <v>0</v>
      </c>
      <c r="J7" s="20">
        <v>0</v>
      </c>
      <c r="N7" s="75" t="s">
        <v>41</v>
      </c>
      <c r="O7" s="75" t="s">
        <v>67</v>
      </c>
      <c r="P7" s="75" t="s">
        <v>68</v>
      </c>
      <c r="Q7" s="75" t="s">
        <v>69</v>
      </c>
      <c r="R7" s="20" t="s">
        <v>59</v>
      </c>
      <c r="T7" s="76">
        <v>2029</v>
      </c>
      <c r="U7" s="20">
        <v>0</v>
      </c>
      <c r="V7" s="20">
        <v>0</v>
      </c>
      <c r="W7" s="20">
        <v>0</v>
      </c>
      <c r="X7" s="48">
        <f t="shared" si="1"/>
        <v>0</v>
      </c>
      <c r="Z7" s="76">
        <v>2029</v>
      </c>
      <c r="AA7" s="20">
        <v>0</v>
      </c>
      <c r="AB7" s="20">
        <v>0</v>
      </c>
      <c r="AC7" s="20">
        <v>0</v>
      </c>
      <c r="AG7" s="75" t="s">
        <v>41</v>
      </c>
      <c r="AH7" s="75" t="s">
        <v>67</v>
      </c>
      <c r="AI7" s="75" t="s">
        <v>68</v>
      </c>
      <c r="AJ7" s="75" t="s">
        <v>69</v>
      </c>
      <c r="AK7" s="20" t="s">
        <v>59</v>
      </c>
      <c r="AL7" s="20" t="s">
        <v>70</v>
      </c>
      <c r="AM7" s="20" t="s">
        <v>71</v>
      </c>
    </row>
    <row r="8" spans="1:39" x14ac:dyDescent="0.25">
      <c r="A8" s="76">
        <v>2030</v>
      </c>
      <c r="B8" s="48">
        <v>692127</v>
      </c>
      <c r="C8" s="48">
        <v>686723</v>
      </c>
      <c r="D8" s="48">
        <v>21592.37</v>
      </c>
      <c r="E8" s="48">
        <f t="shared" si="0"/>
        <v>21592370</v>
      </c>
      <c r="G8" s="76">
        <v>2030</v>
      </c>
      <c r="H8" s="48">
        <v>63579.637999999999</v>
      </c>
      <c r="I8" s="48">
        <v>2193330.79</v>
      </c>
      <c r="J8" s="48">
        <v>105717.141</v>
      </c>
      <c r="K8" s="48">
        <f>(J8-H8)*1000</f>
        <v>42137503.000000007</v>
      </c>
      <c r="L8" s="79">
        <f t="shared" ref="L8:L27" si="2">(J8-H8)*1000/I8</f>
        <v>19.211649784937368</v>
      </c>
      <c r="N8" s="76">
        <v>2030</v>
      </c>
      <c r="O8" s="48">
        <v>1466.9633952436623</v>
      </c>
      <c r="P8" s="48">
        <v>12850599.342334481</v>
      </c>
      <c r="Q8" s="48">
        <v>374811342.33453524</v>
      </c>
      <c r="R8" s="48">
        <f>Q8</f>
        <v>374811342.33453524</v>
      </c>
      <c r="T8" s="76">
        <v>2030</v>
      </c>
      <c r="U8" s="48">
        <v>692127</v>
      </c>
      <c r="V8" s="48">
        <v>675132</v>
      </c>
      <c r="W8" s="48">
        <v>20213.73</v>
      </c>
      <c r="X8" s="48">
        <f t="shared" si="1"/>
        <v>20213730</v>
      </c>
      <c r="Z8" s="76">
        <v>2030</v>
      </c>
      <c r="AA8" s="48">
        <v>58242.436300000008</v>
      </c>
      <c r="AB8" s="48">
        <v>2084143.5107999998</v>
      </c>
      <c r="AC8" s="48">
        <v>99899.589511999991</v>
      </c>
      <c r="AD8" s="48">
        <f>(AC8-AA8)*1000</f>
        <v>41657153.211999983</v>
      </c>
      <c r="AE8" s="79">
        <f t="shared" ref="AE8:AE27" si="3">(AC8-AA8)*1000/AB8</f>
        <v>19.987660636675571</v>
      </c>
      <c r="AG8" s="76">
        <v>2030</v>
      </c>
      <c r="AH8" s="48">
        <v>1466.9633952436623</v>
      </c>
      <c r="AI8" s="48">
        <v>12850599.342334481</v>
      </c>
      <c r="AJ8" s="48">
        <v>374811342.33453524</v>
      </c>
      <c r="AK8" s="48">
        <f>AJ8</f>
        <v>374811342.33453524</v>
      </c>
      <c r="AL8" s="48">
        <f>AK8+AD8+X8</f>
        <v>436682225.54653525</v>
      </c>
      <c r="AM8" s="48">
        <f>AI8+AB8+V8</f>
        <v>15609874.853134481</v>
      </c>
    </row>
    <row r="9" spans="1:39" x14ac:dyDescent="0.25">
      <c r="A9" s="76">
        <v>2031</v>
      </c>
      <c r="B9" s="48">
        <v>690528.8</v>
      </c>
      <c r="C9" s="48">
        <v>683410.8</v>
      </c>
      <c r="D9" s="48">
        <v>21713.63</v>
      </c>
      <c r="E9" s="48">
        <f t="shared" si="0"/>
        <v>21713630</v>
      </c>
      <c r="G9" s="76">
        <v>2031</v>
      </c>
      <c r="H9" s="48">
        <v>124965.761</v>
      </c>
      <c r="I9" s="48">
        <v>4189431.16</v>
      </c>
      <c r="J9" s="48">
        <v>198463.40399999998</v>
      </c>
      <c r="K9" s="48">
        <f t="shared" ref="K9:K27" si="4">(J9-H9)*1000</f>
        <v>73497642.999999985</v>
      </c>
      <c r="L9" s="79">
        <f t="shared" si="2"/>
        <v>17.543585320542654</v>
      </c>
      <c r="N9" s="76">
        <v>2031</v>
      </c>
      <c r="O9" s="48">
        <v>1466.134451110365</v>
      </c>
      <c r="P9" s="48">
        <v>12843337.791726798</v>
      </c>
      <c r="Q9" s="48">
        <v>379315316.97451508</v>
      </c>
      <c r="R9" s="48">
        <f t="shared" ref="R9:R27" si="5">Q9</f>
        <v>379315316.97451508</v>
      </c>
      <c r="T9" s="76">
        <v>2031</v>
      </c>
      <c r="U9" s="48">
        <v>690528.8</v>
      </c>
      <c r="V9" s="48">
        <v>675609.59999999998</v>
      </c>
      <c r="W9" s="48">
        <v>20590.96</v>
      </c>
      <c r="X9" s="48">
        <f t="shared" si="1"/>
        <v>20590960</v>
      </c>
      <c r="Z9" s="76">
        <v>2031</v>
      </c>
      <c r="AA9" s="48">
        <v>118357.58833299999</v>
      </c>
      <c r="AB9" s="48">
        <v>4097929.6609399999</v>
      </c>
      <c r="AC9" s="48">
        <v>193478.08036700002</v>
      </c>
      <c r="AD9" s="48">
        <f t="shared" ref="AD9:AD27" si="6">(AC9-AA9)*1000</f>
        <v>75120492.034000024</v>
      </c>
      <c r="AE9" s="79">
        <f t="shared" si="3"/>
        <v>18.33132782878674</v>
      </c>
      <c r="AG9" s="76">
        <v>2031</v>
      </c>
      <c r="AH9" s="48">
        <v>1466.134451110365</v>
      </c>
      <c r="AI9" s="48">
        <v>12843337.791726798</v>
      </c>
      <c r="AJ9" s="48">
        <v>379315316.97451508</v>
      </c>
      <c r="AK9" s="48">
        <f t="shared" ref="AK9:AK27" si="7">AJ9</f>
        <v>379315316.97451508</v>
      </c>
      <c r="AL9" s="48">
        <f t="shared" ref="AL9:AL27" si="8">AK9+AD9+X9</f>
        <v>475026769.00851512</v>
      </c>
      <c r="AM9" s="48">
        <f t="shared" ref="AM9:AM27" si="9">AI9+AB9+V9</f>
        <v>17616877.052666798</v>
      </c>
    </row>
    <row r="10" spans="1:39" x14ac:dyDescent="0.25">
      <c r="A10" s="76">
        <v>2032</v>
      </c>
      <c r="B10" s="48">
        <v>695357.4</v>
      </c>
      <c r="C10" s="48">
        <v>688864.3</v>
      </c>
      <c r="D10" s="48">
        <v>21930.52</v>
      </c>
      <c r="E10" s="48">
        <f t="shared" si="0"/>
        <v>21930520</v>
      </c>
      <c r="G10" s="76">
        <v>2032</v>
      </c>
      <c r="H10" s="48">
        <v>165818.505</v>
      </c>
      <c r="I10" s="48">
        <v>5506401.9500000002</v>
      </c>
      <c r="J10" s="48">
        <v>256362.98800000001</v>
      </c>
      <c r="K10" s="48">
        <f t="shared" si="4"/>
        <v>90544483</v>
      </c>
      <c r="L10" s="79">
        <f t="shared" si="2"/>
        <v>16.443493196133275</v>
      </c>
      <c r="N10" s="76">
        <v>2032</v>
      </c>
      <c r="O10" s="48">
        <v>1463.1260182566807</v>
      </c>
      <c r="P10" s="48">
        <v>12852098.944366684</v>
      </c>
      <c r="Q10" s="48">
        <v>380664823.27372724</v>
      </c>
      <c r="R10" s="48">
        <f t="shared" si="5"/>
        <v>380664823.27372724</v>
      </c>
      <c r="T10" s="76">
        <v>2032</v>
      </c>
      <c r="U10" s="48">
        <v>695357.4</v>
      </c>
      <c r="V10" s="48">
        <v>679159.3</v>
      </c>
      <c r="W10" s="48">
        <v>20682.150000000001</v>
      </c>
      <c r="X10" s="48">
        <f t="shared" si="1"/>
        <v>20682150</v>
      </c>
      <c r="Z10" s="76">
        <v>2032</v>
      </c>
      <c r="AA10" s="48">
        <v>158265.05761100003</v>
      </c>
      <c r="AB10" s="48">
        <v>5428825.8956500003</v>
      </c>
      <c r="AC10" s="48">
        <v>251360.78870900001</v>
      </c>
      <c r="AD10" s="48">
        <f t="shared" si="6"/>
        <v>93095731.09799999</v>
      </c>
      <c r="AE10" s="79">
        <f t="shared" si="3"/>
        <v>17.148409782784814</v>
      </c>
      <c r="AG10" s="76">
        <v>2032</v>
      </c>
      <c r="AH10" s="48">
        <v>1463.1260182566807</v>
      </c>
      <c r="AI10" s="48">
        <v>12852098.944366684</v>
      </c>
      <c r="AJ10" s="48">
        <v>380664823.27372724</v>
      </c>
      <c r="AK10" s="48">
        <f t="shared" si="7"/>
        <v>380664823.27372724</v>
      </c>
      <c r="AL10" s="48">
        <f t="shared" si="8"/>
        <v>494442704.37172723</v>
      </c>
      <c r="AM10" s="48">
        <f t="shared" si="9"/>
        <v>18960084.140016686</v>
      </c>
    </row>
    <row r="11" spans="1:39" x14ac:dyDescent="0.25">
      <c r="A11" s="76">
        <v>2033</v>
      </c>
      <c r="B11" s="48">
        <v>693177.4</v>
      </c>
      <c r="C11" s="48">
        <v>687795.4</v>
      </c>
      <c r="D11" s="48">
        <v>22601.15</v>
      </c>
      <c r="E11" s="48">
        <f t="shared" si="0"/>
        <v>22601150</v>
      </c>
      <c r="G11" s="76">
        <v>2033</v>
      </c>
      <c r="H11" s="48">
        <v>204577.85199999998</v>
      </c>
      <c r="I11" s="48">
        <v>6565953.7199999997</v>
      </c>
      <c r="J11" s="48">
        <v>316876.02300000004</v>
      </c>
      <c r="K11" s="48">
        <f t="shared" si="4"/>
        <v>112298171.00000006</v>
      </c>
      <c r="L11" s="79">
        <f t="shared" si="2"/>
        <v>17.103101207968926</v>
      </c>
      <c r="N11" s="76">
        <v>2033</v>
      </c>
      <c r="O11" s="48">
        <v>1497.5926802980616</v>
      </c>
      <c r="P11" s="48">
        <v>13118911.879411019</v>
      </c>
      <c r="Q11" s="48">
        <v>391299294.44435865</v>
      </c>
      <c r="R11" s="48">
        <f t="shared" si="5"/>
        <v>391299294.44435865</v>
      </c>
      <c r="T11" s="76">
        <v>2033</v>
      </c>
      <c r="U11" s="48">
        <v>693177.4</v>
      </c>
      <c r="V11" s="48">
        <v>676982.8</v>
      </c>
      <c r="W11" s="48">
        <v>21202.73</v>
      </c>
      <c r="X11" s="48">
        <f t="shared" si="1"/>
        <v>21202730</v>
      </c>
      <c r="Z11" s="76">
        <v>2033</v>
      </c>
      <c r="AA11" s="48">
        <v>195702.98243899998</v>
      </c>
      <c r="AB11" s="48">
        <v>6498963.2562800003</v>
      </c>
      <c r="AC11" s="48">
        <v>313781.02383899997</v>
      </c>
      <c r="AD11" s="48">
        <f t="shared" si="6"/>
        <v>118078041.39999999</v>
      </c>
      <c r="AE11" s="79">
        <f t="shared" si="3"/>
        <v>18.168750421215297</v>
      </c>
      <c r="AG11" s="76">
        <v>2033</v>
      </c>
      <c r="AH11" s="48">
        <v>1497.5926802980616</v>
      </c>
      <c r="AI11" s="48">
        <v>13118911.879411019</v>
      </c>
      <c r="AJ11" s="48">
        <v>391299294.44435865</v>
      </c>
      <c r="AK11" s="48">
        <f t="shared" si="7"/>
        <v>391299294.44435865</v>
      </c>
      <c r="AL11" s="48">
        <f t="shared" si="8"/>
        <v>530580065.84435862</v>
      </c>
      <c r="AM11" s="48">
        <f t="shared" si="9"/>
        <v>20294857.935691021</v>
      </c>
    </row>
    <row r="12" spans="1:39" x14ac:dyDescent="0.25">
      <c r="A12" s="76">
        <v>2034</v>
      </c>
      <c r="B12" s="48">
        <v>692540.4</v>
      </c>
      <c r="C12" s="48">
        <v>684522.7</v>
      </c>
      <c r="D12" s="48">
        <v>23043.040000000001</v>
      </c>
      <c r="E12" s="48">
        <f t="shared" si="0"/>
        <v>23043040</v>
      </c>
      <c r="G12" s="76">
        <v>2034</v>
      </c>
      <c r="H12" s="48">
        <v>255351.451</v>
      </c>
      <c r="I12" s="48">
        <v>7921317.6099999994</v>
      </c>
      <c r="J12" s="48">
        <v>380719.86799999996</v>
      </c>
      <c r="K12" s="48">
        <f t="shared" si="4"/>
        <v>125368416.99999996</v>
      </c>
      <c r="L12" s="79">
        <f t="shared" si="2"/>
        <v>15.826712571369798</v>
      </c>
      <c r="N12" s="76">
        <v>2034</v>
      </c>
      <c r="O12" s="48">
        <v>1467.6184263010789</v>
      </c>
      <c r="P12" s="48">
        <v>12856337.41439745</v>
      </c>
      <c r="Q12" s="48">
        <v>392019753.42864984</v>
      </c>
      <c r="R12" s="48">
        <f t="shared" si="5"/>
        <v>392019753.42864984</v>
      </c>
      <c r="T12" s="76">
        <v>2034</v>
      </c>
      <c r="U12" s="48">
        <v>692540.4</v>
      </c>
      <c r="V12" s="48">
        <v>677879.6</v>
      </c>
      <c r="W12" s="48">
        <v>21649.31</v>
      </c>
      <c r="X12" s="48">
        <f t="shared" si="1"/>
        <v>21649310</v>
      </c>
      <c r="Z12" s="76">
        <v>2034</v>
      </c>
      <c r="AA12" s="48">
        <v>245888.75346400001</v>
      </c>
      <c r="AB12" s="48">
        <v>7896758.1091399994</v>
      </c>
      <c r="AC12" s="48">
        <v>377827.79595299996</v>
      </c>
      <c r="AD12" s="48">
        <f t="shared" si="6"/>
        <v>131939042.48899996</v>
      </c>
      <c r="AE12" s="79">
        <f t="shared" si="3"/>
        <v>16.7080010132625</v>
      </c>
      <c r="AG12" s="76">
        <v>2034</v>
      </c>
      <c r="AH12" s="48">
        <v>1467.6184263010789</v>
      </c>
      <c r="AI12" s="48">
        <v>12856337.41439745</v>
      </c>
      <c r="AJ12" s="48">
        <v>392019753.42864984</v>
      </c>
      <c r="AK12" s="48">
        <f t="shared" si="7"/>
        <v>392019753.42864984</v>
      </c>
      <c r="AL12" s="48">
        <f t="shared" si="8"/>
        <v>545608105.91764975</v>
      </c>
      <c r="AM12" s="48">
        <f t="shared" si="9"/>
        <v>21430975.123537451</v>
      </c>
    </row>
    <row r="13" spans="1:39" x14ac:dyDescent="0.25">
      <c r="A13" s="76">
        <v>2035</v>
      </c>
      <c r="B13" s="48">
        <v>691797.2</v>
      </c>
      <c r="C13" s="48">
        <v>682732.2</v>
      </c>
      <c r="D13" s="48">
        <v>23557.360000000001</v>
      </c>
      <c r="E13" s="48">
        <f t="shared" si="0"/>
        <v>23557360</v>
      </c>
      <c r="G13" s="76">
        <v>2035</v>
      </c>
      <c r="H13" s="48">
        <v>303611.658</v>
      </c>
      <c r="I13" s="48">
        <v>9118024.3300000001</v>
      </c>
      <c r="J13" s="48">
        <v>437508.11899999995</v>
      </c>
      <c r="K13" s="48">
        <f t="shared" si="4"/>
        <v>133896460.99999996</v>
      </c>
      <c r="L13" s="79">
        <f t="shared" si="2"/>
        <v>14.684810673234949</v>
      </c>
      <c r="N13" s="76">
        <v>2035</v>
      </c>
      <c r="O13" s="48">
        <v>1465.2277538948974</v>
      </c>
      <c r="P13" s="48">
        <v>12835395.124119302</v>
      </c>
      <c r="Q13" s="48">
        <v>404040786.4448964</v>
      </c>
      <c r="R13" s="48">
        <f t="shared" si="5"/>
        <v>404040786.4448964</v>
      </c>
      <c r="T13" s="76">
        <v>2035</v>
      </c>
      <c r="U13" s="48">
        <v>691797.2</v>
      </c>
      <c r="V13" s="48">
        <v>677076.7</v>
      </c>
      <c r="W13" s="48">
        <v>22202.61</v>
      </c>
      <c r="X13" s="48">
        <f t="shared" si="1"/>
        <v>22202610</v>
      </c>
      <c r="Z13" s="76">
        <v>2035</v>
      </c>
      <c r="AA13" s="48">
        <v>291072.30952100002</v>
      </c>
      <c r="AB13" s="48">
        <v>9066095.1245700009</v>
      </c>
      <c r="AC13" s="48">
        <v>431272.56860200001</v>
      </c>
      <c r="AD13" s="48">
        <f t="shared" si="6"/>
        <v>140200259.081</v>
      </c>
      <c r="AE13" s="79">
        <f t="shared" si="3"/>
        <v>15.46423869975108</v>
      </c>
      <c r="AG13" s="76">
        <v>2035</v>
      </c>
      <c r="AH13" s="48">
        <v>1465.2277538948974</v>
      </c>
      <c r="AI13" s="48">
        <v>12835395.124119302</v>
      </c>
      <c r="AJ13" s="48">
        <v>404040786.4448964</v>
      </c>
      <c r="AK13" s="48">
        <f t="shared" si="7"/>
        <v>404040786.4448964</v>
      </c>
      <c r="AL13" s="48">
        <f t="shared" si="8"/>
        <v>566443655.52589643</v>
      </c>
      <c r="AM13" s="48">
        <f t="shared" si="9"/>
        <v>22578566.948689301</v>
      </c>
    </row>
    <row r="14" spans="1:39" x14ac:dyDescent="0.25">
      <c r="A14" s="76">
        <v>2036</v>
      </c>
      <c r="B14" s="48">
        <v>693256</v>
      </c>
      <c r="C14" s="48">
        <v>687229.4</v>
      </c>
      <c r="D14" s="48">
        <v>24220.44</v>
      </c>
      <c r="E14" s="48">
        <f t="shared" si="0"/>
        <v>24220440</v>
      </c>
      <c r="G14" s="76">
        <v>2036</v>
      </c>
      <c r="H14" s="48">
        <v>314800.67000000004</v>
      </c>
      <c r="I14" s="48">
        <v>9261580.4900000002</v>
      </c>
      <c r="J14" s="48">
        <v>459793.57899999997</v>
      </c>
      <c r="K14" s="48">
        <f t="shared" si="4"/>
        <v>144992908.99999994</v>
      </c>
      <c r="L14" s="79">
        <f t="shared" si="2"/>
        <v>15.65530949674875</v>
      </c>
      <c r="N14" s="76">
        <v>2036</v>
      </c>
      <c r="O14" s="48">
        <v>1462.6271284594854</v>
      </c>
      <c r="P14" s="48">
        <v>12847716.69638812</v>
      </c>
      <c r="Q14" s="48">
        <v>415582515.84851176</v>
      </c>
      <c r="R14" s="48">
        <f t="shared" si="5"/>
        <v>415582515.84851176</v>
      </c>
      <c r="T14" s="76">
        <v>2036</v>
      </c>
      <c r="U14" s="48">
        <v>693256</v>
      </c>
      <c r="V14" s="48">
        <v>681913.4</v>
      </c>
      <c r="W14" s="48">
        <v>22945.58</v>
      </c>
      <c r="X14" s="48">
        <f t="shared" si="1"/>
        <v>22945580</v>
      </c>
      <c r="Z14" s="76">
        <v>2036</v>
      </c>
      <c r="AA14" s="48">
        <v>303982.347672</v>
      </c>
      <c r="AB14" s="48">
        <v>9246078.3175300006</v>
      </c>
      <c r="AC14" s="48">
        <v>452895.918336</v>
      </c>
      <c r="AD14" s="48">
        <f t="shared" si="6"/>
        <v>148913570.664</v>
      </c>
      <c r="AE14" s="79">
        <f t="shared" si="3"/>
        <v>16.10559261451084</v>
      </c>
      <c r="AG14" s="76">
        <v>2036</v>
      </c>
      <c r="AH14" s="48">
        <v>1462.6271284594854</v>
      </c>
      <c r="AI14" s="48">
        <v>12847716.69638812</v>
      </c>
      <c r="AJ14" s="48">
        <v>415582515.84851176</v>
      </c>
      <c r="AK14" s="48">
        <f t="shared" si="7"/>
        <v>415582515.84851176</v>
      </c>
      <c r="AL14" s="48">
        <f t="shared" si="8"/>
        <v>587441666.51251173</v>
      </c>
      <c r="AM14" s="48">
        <f t="shared" si="9"/>
        <v>22775708.413918119</v>
      </c>
    </row>
    <row r="15" spans="1:39" x14ac:dyDescent="0.25">
      <c r="A15" s="76">
        <v>2037</v>
      </c>
      <c r="B15" s="48">
        <v>692254</v>
      </c>
      <c r="C15" s="48">
        <v>680322.6</v>
      </c>
      <c r="D15" s="48">
        <v>24649.71</v>
      </c>
      <c r="E15" s="48">
        <f t="shared" si="0"/>
        <v>24649710</v>
      </c>
      <c r="G15" s="76">
        <v>2037</v>
      </c>
      <c r="H15" s="48">
        <v>314086.67499999999</v>
      </c>
      <c r="I15" s="48">
        <v>9285420.3499999996</v>
      </c>
      <c r="J15" s="48">
        <v>471764.57500000001</v>
      </c>
      <c r="K15" s="48">
        <f t="shared" si="4"/>
        <v>157677900.00000003</v>
      </c>
      <c r="L15" s="79">
        <f t="shared" si="2"/>
        <v>16.981234457522437</v>
      </c>
      <c r="N15" s="76">
        <v>2037</v>
      </c>
      <c r="O15" s="48">
        <v>1461.1517877789672</v>
      </c>
      <c r="P15" s="48">
        <v>12799689.660943752</v>
      </c>
      <c r="Q15" s="48">
        <v>419298963.34424484</v>
      </c>
      <c r="R15" s="48">
        <f t="shared" si="5"/>
        <v>419298963.34424484</v>
      </c>
      <c r="T15" s="76">
        <v>2037</v>
      </c>
      <c r="U15" s="48">
        <v>692254</v>
      </c>
      <c r="V15" s="48">
        <v>676506.6</v>
      </c>
      <c r="W15" s="48">
        <v>23153.67</v>
      </c>
      <c r="X15" s="48">
        <f t="shared" si="1"/>
        <v>23153670</v>
      </c>
      <c r="Z15" s="76">
        <v>2037</v>
      </c>
      <c r="AA15" s="48">
        <v>299426.207108</v>
      </c>
      <c r="AB15" s="48">
        <v>9250582.6336400006</v>
      </c>
      <c r="AC15" s="48">
        <v>461423.737463</v>
      </c>
      <c r="AD15" s="48">
        <f t="shared" si="6"/>
        <v>161997530.35499999</v>
      </c>
      <c r="AE15" s="79">
        <f t="shared" si="3"/>
        <v>17.512143480118915</v>
      </c>
      <c r="AG15" s="76">
        <v>2037</v>
      </c>
      <c r="AH15" s="48">
        <v>1461.1517877789672</v>
      </c>
      <c r="AI15" s="48">
        <v>12799689.660943752</v>
      </c>
      <c r="AJ15" s="48">
        <v>419298963.34424484</v>
      </c>
      <c r="AK15" s="48">
        <f t="shared" si="7"/>
        <v>419298963.34424484</v>
      </c>
      <c r="AL15" s="48">
        <f t="shared" si="8"/>
        <v>604450163.69924486</v>
      </c>
      <c r="AM15" s="48">
        <f t="shared" si="9"/>
        <v>22726778.894583754</v>
      </c>
    </row>
    <row r="16" spans="1:39" x14ac:dyDescent="0.25">
      <c r="A16" s="76">
        <v>2038</v>
      </c>
      <c r="B16" s="48">
        <v>692503.2</v>
      </c>
      <c r="C16" s="48">
        <v>682469.8</v>
      </c>
      <c r="D16" s="48">
        <v>25791.759999999998</v>
      </c>
      <c r="E16" s="48">
        <f t="shared" si="0"/>
        <v>25791760</v>
      </c>
      <c r="G16" s="76">
        <v>2038</v>
      </c>
      <c r="H16" s="48">
        <v>322495.84299999999</v>
      </c>
      <c r="I16" s="48">
        <v>9223821.5</v>
      </c>
      <c r="J16" s="48">
        <v>490682.69500000007</v>
      </c>
      <c r="K16" s="48">
        <f t="shared" si="4"/>
        <v>168186852.00000006</v>
      </c>
      <c r="L16" s="79">
        <f t="shared" si="2"/>
        <v>18.233966474741521</v>
      </c>
      <c r="N16" s="76">
        <v>2038</v>
      </c>
      <c r="O16" s="48">
        <v>1460.6838536422476</v>
      </c>
      <c r="P16" s="48">
        <v>12795590.557906089</v>
      </c>
      <c r="Q16" s="48">
        <v>436346314.79352933</v>
      </c>
      <c r="R16" s="48">
        <f t="shared" si="5"/>
        <v>436346314.79352933</v>
      </c>
      <c r="T16" s="76">
        <v>2038</v>
      </c>
      <c r="U16" s="48">
        <v>692503.2</v>
      </c>
      <c r="V16" s="48">
        <v>678333.4</v>
      </c>
      <c r="W16" s="48">
        <v>24251.05</v>
      </c>
      <c r="X16" s="48">
        <f t="shared" si="1"/>
        <v>24251050</v>
      </c>
      <c r="Z16" s="76">
        <v>2038</v>
      </c>
      <c r="AA16" s="48">
        <v>306938.63683800003</v>
      </c>
      <c r="AB16" s="48">
        <v>9187785.2329999991</v>
      </c>
      <c r="AC16" s="48">
        <v>481984.09242300002</v>
      </c>
      <c r="AD16" s="48">
        <f t="shared" si="6"/>
        <v>175045455.58499998</v>
      </c>
      <c r="AE16" s="79">
        <f t="shared" si="3"/>
        <v>19.051975111072995</v>
      </c>
      <c r="AG16" s="76">
        <v>2038</v>
      </c>
      <c r="AH16" s="48">
        <v>1460.6838536422476</v>
      </c>
      <c r="AI16" s="48">
        <v>12795590.557906089</v>
      </c>
      <c r="AJ16" s="48">
        <v>436346314.79352933</v>
      </c>
      <c r="AK16" s="48">
        <f t="shared" si="7"/>
        <v>436346314.79352933</v>
      </c>
      <c r="AL16" s="48">
        <f t="shared" si="8"/>
        <v>635642820.37852931</v>
      </c>
      <c r="AM16" s="48">
        <f t="shared" si="9"/>
        <v>22661709.190906085</v>
      </c>
    </row>
    <row r="17" spans="1:39" x14ac:dyDescent="0.25">
      <c r="A17" s="76">
        <v>2039</v>
      </c>
      <c r="B17" s="48">
        <v>693177.4</v>
      </c>
      <c r="C17" s="48">
        <v>684007.3</v>
      </c>
      <c r="D17" s="48">
        <v>25927.24</v>
      </c>
      <c r="E17" s="48">
        <f t="shared" si="0"/>
        <v>25927240</v>
      </c>
      <c r="G17" s="76">
        <v>2039</v>
      </c>
      <c r="H17" s="48">
        <v>317584.20699999999</v>
      </c>
      <c r="I17" s="48">
        <v>9146809.8200000003</v>
      </c>
      <c r="J17" s="48">
        <v>485755.41300000006</v>
      </c>
      <c r="K17" s="48">
        <f t="shared" si="4"/>
        <v>168171206.00000006</v>
      </c>
      <c r="L17" s="79">
        <f t="shared" si="2"/>
        <v>18.385777042426806</v>
      </c>
      <c r="N17" s="76">
        <v>2039</v>
      </c>
      <c r="O17" s="48">
        <v>1487.4789502861579</v>
      </c>
      <c r="P17" s="48">
        <v>13030315.604506744</v>
      </c>
      <c r="Q17" s="48">
        <v>436153352.05776006</v>
      </c>
      <c r="R17" s="48">
        <f t="shared" si="5"/>
        <v>436153352.05776006</v>
      </c>
      <c r="T17" s="76">
        <v>2039</v>
      </c>
      <c r="U17" s="48">
        <v>693177.4</v>
      </c>
      <c r="V17" s="48">
        <v>675456.8</v>
      </c>
      <c r="W17" s="48">
        <v>24258.13</v>
      </c>
      <c r="X17" s="48">
        <f t="shared" si="1"/>
        <v>24258130</v>
      </c>
      <c r="Z17" s="76">
        <v>2039</v>
      </c>
      <c r="AA17" s="48">
        <v>303374.418794</v>
      </c>
      <c r="AB17" s="48">
        <v>9114180.8191</v>
      </c>
      <c r="AC17" s="48">
        <v>477003.36991799995</v>
      </c>
      <c r="AD17" s="48">
        <f t="shared" si="6"/>
        <v>173628951.12399995</v>
      </c>
      <c r="AE17" s="79">
        <f t="shared" si="3"/>
        <v>19.050417648082753</v>
      </c>
      <c r="AG17" s="76">
        <v>2039</v>
      </c>
      <c r="AH17" s="48">
        <v>1487.4789502861579</v>
      </c>
      <c r="AI17" s="48">
        <v>13030315.604506744</v>
      </c>
      <c r="AJ17" s="48">
        <v>436153352.05776006</v>
      </c>
      <c r="AK17" s="48">
        <f t="shared" si="7"/>
        <v>436153352.05776006</v>
      </c>
      <c r="AL17" s="48">
        <f t="shared" si="8"/>
        <v>634040433.18176007</v>
      </c>
      <c r="AM17" s="48">
        <f t="shared" si="9"/>
        <v>22819953.223606747</v>
      </c>
    </row>
    <row r="18" spans="1:39" x14ac:dyDescent="0.25">
      <c r="A18" s="76">
        <v>2040</v>
      </c>
      <c r="B18" s="48">
        <v>694937.8</v>
      </c>
      <c r="C18" s="48">
        <v>682836</v>
      </c>
      <c r="D18" s="48">
        <v>27381.8</v>
      </c>
      <c r="E18" s="48">
        <f t="shared" si="0"/>
        <v>27381800</v>
      </c>
      <c r="G18" s="76">
        <v>2040</v>
      </c>
      <c r="H18" s="48">
        <v>333373.95399999997</v>
      </c>
      <c r="I18" s="48">
        <v>9213638.8200000003</v>
      </c>
      <c r="J18" s="48">
        <v>514309.07999999996</v>
      </c>
      <c r="K18" s="48">
        <f t="shared" si="4"/>
        <v>180935126</v>
      </c>
      <c r="L18" s="79">
        <f t="shared" si="2"/>
        <v>19.637748943147741</v>
      </c>
      <c r="N18" s="76">
        <v>2040</v>
      </c>
      <c r="O18" s="48">
        <v>1458.092968857339</v>
      </c>
      <c r="P18" s="48">
        <v>12807888.638442865</v>
      </c>
      <c r="Q18" s="48">
        <v>450685378.53878963</v>
      </c>
      <c r="R18" s="48">
        <f t="shared" si="5"/>
        <v>450685378.53878963</v>
      </c>
      <c r="T18" s="76">
        <v>2040</v>
      </c>
      <c r="U18" s="48">
        <v>694937.8</v>
      </c>
      <c r="V18" s="48">
        <v>674169.8</v>
      </c>
      <c r="W18" s="48">
        <v>25553.35</v>
      </c>
      <c r="X18" s="48">
        <f t="shared" si="1"/>
        <v>25553350</v>
      </c>
      <c r="Z18" s="76">
        <v>2040</v>
      </c>
      <c r="AA18" s="48">
        <v>315499.42493600002</v>
      </c>
      <c r="AB18" s="48">
        <v>9162831.177170001</v>
      </c>
      <c r="AC18" s="48">
        <v>501761.26196999999</v>
      </c>
      <c r="AD18" s="48">
        <f t="shared" si="6"/>
        <v>186261837.03399998</v>
      </c>
      <c r="AE18" s="79">
        <f t="shared" si="3"/>
        <v>20.327978703578836</v>
      </c>
      <c r="AG18" s="76">
        <v>2040</v>
      </c>
      <c r="AH18" s="48">
        <v>1458.092968857339</v>
      </c>
      <c r="AI18" s="48">
        <v>12807888.638442865</v>
      </c>
      <c r="AJ18" s="48">
        <v>450685378.53878963</v>
      </c>
      <c r="AK18" s="48">
        <f t="shared" si="7"/>
        <v>450685378.53878963</v>
      </c>
      <c r="AL18" s="48">
        <f t="shared" si="8"/>
        <v>662500565.57278967</v>
      </c>
      <c r="AM18" s="48">
        <f t="shared" si="9"/>
        <v>22644889.615612868</v>
      </c>
    </row>
    <row r="19" spans="1:39" x14ac:dyDescent="0.25">
      <c r="A19" s="76">
        <v>2041</v>
      </c>
      <c r="B19" s="48">
        <v>692127</v>
      </c>
      <c r="C19" s="48">
        <v>677078.2</v>
      </c>
      <c r="D19" s="48">
        <v>28702.04</v>
      </c>
      <c r="E19" s="48">
        <f t="shared" si="0"/>
        <v>28702040</v>
      </c>
      <c r="G19" s="76">
        <v>2041</v>
      </c>
      <c r="H19" s="48">
        <v>340147.01400000002</v>
      </c>
      <c r="I19" s="48">
        <v>9101845.4499999993</v>
      </c>
      <c r="J19" s="48">
        <v>542742.196</v>
      </c>
      <c r="K19" s="48">
        <f t="shared" si="4"/>
        <v>202595181.99999997</v>
      </c>
      <c r="L19" s="79">
        <f t="shared" si="2"/>
        <v>22.258692823662479</v>
      </c>
      <c r="N19" s="76">
        <v>2041</v>
      </c>
      <c r="O19" s="48">
        <v>1461.9752591705421</v>
      </c>
      <c r="P19" s="48">
        <v>12806903.270333949</v>
      </c>
      <c r="Q19" s="48">
        <v>475398301.53449041</v>
      </c>
      <c r="R19" s="48">
        <f t="shared" si="5"/>
        <v>475398301.53449041</v>
      </c>
      <c r="T19" s="76">
        <v>2041</v>
      </c>
      <c r="U19" s="48">
        <v>692127</v>
      </c>
      <c r="V19" s="48">
        <v>669818.1</v>
      </c>
      <c r="W19" s="48">
        <v>26877.09</v>
      </c>
      <c r="X19" s="48">
        <f t="shared" si="1"/>
        <v>26877090</v>
      </c>
      <c r="Z19" s="76">
        <v>2041</v>
      </c>
      <c r="AA19" s="48">
        <v>325593.70669300004</v>
      </c>
      <c r="AB19" s="48">
        <v>9107614.2169400007</v>
      </c>
      <c r="AC19" s="48">
        <v>535013.49279000005</v>
      </c>
      <c r="AD19" s="48">
        <f t="shared" si="6"/>
        <v>209419786.097</v>
      </c>
      <c r="AE19" s="79">
        <f t="shared" si="3"/>
        <v>22.993923667460894</v>
      </c>
      <c r="AG19" s="76">
        <v>2041</v>
      </c>
      <c r="AH19" s="48">
        <v>1461.9752591705421</v>
      </c>
      <c r="AI19" s="48">
        <v>12806903.270333949</v>
      </c>
      <c r="AJ19" s="48">
        <v>475398301.53449041</v>
      </c>
      <c r="AK19" s="48">
        <f t="shared" si="7"/>
        <v>475398301.53449041</v>
      </c>
      <c r="AL19" s="48">
        <f t="shared" si="8"/>
        <v>711695177.63149047</v>
      </c>
      <c r="AM19" s="48">
        <f t="shared" si="9"/>
        <v>22584335.587273952</v>
      </c>
    </row>
    <row r="20" spans="1:39" x14ac:dyDescent="0.25">
      <c r="A20" s="76">
        <v>2042</v>
      </c>
      <c r="B20" s="48">
        <v>690528.8</v>
      </c>
      <c r="C20" s="48">
        <v>679450.7</v>
      </c>
      <c r="D20" s="48">
        <v>28925.58</v>
      </c>
      <c r="E20" s="48">
        <f t="shared" si="0"/>
        <v>28925580</v>
      </c>
      <c r="G20" s="76">
        <v>2042</v>
      </c>
      <c r="H20" s="48">
        <v>354245.65700000001</v>
      </c>
      <c r="I20" s="48">
        <v>9334170.4299999997</v>
      </c>
      <c r="J20" s="48">
        <v>565845.95500000007</v>
      </c>
      <c r="K20" s="48">
        <f t="shared" si="4"/>
        <v>211600298.00000006</v>
      </c>
      <c r="L20" s="79">
        <f t="shared" si="2"/>
        <v>22.669427303353842</v>
      </c>
      <c r="N20" s="76">
        <v>2042</v>
      </c>
      <c r="O20" s="48">
        <v>1455.6169100484135</v>
      </c>
      <c r="P20" s="48">
        <v>12751204.132024102</v>
      </c>
      <c r="Q20" s="48">
        <v>477354863.1496551</v>
      </c>
      <c r="R20" s="48">
        <f t="shared" si="5"/>
        <v>477354863.1496551</v>
      </c>
      <c r="T20" s="76">
        <v>2042</v>
      </c>
      <c r="U20" s="48">
        <v>690528.8</v>
      </c>
      <c r="V20" s="48">
        <v>670273.80000000005</v>
      </c>
      <c r="W20" s="48">
        <v>26991.4</v>
      </c>
      <c r="X20" s="48">
        <f t="shared" si="1"/>
        <v>26991400</v>
      </c>
      <c r="Z20" s="76">
        <v>2042</v>
      </c>
      <c r="AA20" s="48">
        <v>333710.10724099999</v>
      </c>
      <c r="AB20" s="48">
        <v>9250767.30057</v>
      </c>
      <c r="AC20" s="48">
        <v>551277.31743100006</v>
      </c>
      <c r="AD20" s="48">
        <f t="shared" si="6"/>
        <v>217567210.19000006</v>
      </c>
      <c r="AE20" s="79">
        <f t="shared" si="3"/>
        <v>23.51882855993949</v>
      </c>
      <c r="AG20" s="76">
        <v>2042</v>
      </c>
      <c r="AH20" s="48">
        <v>1455.6169100484135</v>
      </c>
      <c r="AI20" s="48">
        <v>12751204.132024102</v>
      </c>
      <c r="AJ20" s="48">
        <v>477354863.1496551</v>
      </c>
      <c r="AK20" s="48">
        <f t="shared" si="7"/>
        <v>477354863.1496551</v>
      </c>
      <c r="AL20" s="48">
        <f t="shared" si="8"/>
        <v>721913473.33965516</v>
      </c>
      <c r="AM20" s="48">
        <f t="shared" si="9"/>
        <v>22672245.232594103</v>
      </c>
    </row>
    <row r="21" spans="1:39" x14ac:dyDescent="0.25">
      <c r="A21" s="76">
        <v>2043</v>
      </c>
      <c r="B21" s="48">
        <v>692254</v>
      </c>
      <c r="C21" s="48">
        <v>682122.4</v>
      </c>
      <c r="D21" s="48">
        <v>29932.12</v>
      </c>
      <c r="E21" s="48">
        <f t="shared" si="0"/>
        <v>29932120</v>
      </c>
      <c r="G21" s="76">
        <v>2043</v>
      </c>
      <c r="H21" s="48">
        <v>366288.58299999998</v>
      </c>
      <c r="I21" s="48">
        <v>8995039.5500000007</v>
      </c>
      <c r="J21" s="48">
        <v>540398.36599999992</v>
      </c>
      <c r="K21" s="48">
        <f t="shared" si="4"/>
        <v>174109782.99999994</v>
      </c>
      <c r="L21" s="79">
        <f t="shared" si="2"/>
        <v>19.356199829049103</v>
      </c>
      <c r="N21" s="76">
        <v>2043</v>
      </c>
      <c r="O21" s="48">
        <v>1452.3661033522137</v>
      </c>
      <c r="P21" s="48">
        <v>12722727.065365393</v>
      </c>
      <c r="Q21" s="48">
        <v>496315598.45671517</v>
      </c>
      <c r="R21" s="48">
        <f t="shared" si="5"/>
        <v>496315598.45671517</v>
      </c>
      <c r="T21" s="76">
        <v>2043</v>
      </c>
      <c r="U21" s="48">
        <v>692254</v>
      </c>
      <c r="V21" s="48">
        <v>673690.6</v>
      </c>
      <c r="W21" s="48">
        <v>28212.51</v>
      </c>
      <c r="X21" s="48">
        <f t="shared" si="1"/>
        <v>28212510</v>
      </c>
      <c r="Z21" s="76">
        <v>2043</v>
      </c>
      <c r="AA21" s="48">
        <v>348178.58291499998</v>
      </c>
      <c r="AB21" s="48">
        <v>8967541.7925499994</v>
      </c>
      <c r="AC21" s="48">
        <v>531072.34914199996</v>
      </c>
      <c r="AD21" s="48">
        <f t="shared" si="6"/>
        <v>182893766.227</v>
      </c>
      <c r="AE21" s="79">
        <f t="shared" si="3"/>
        <v>20.395083787503882</v>
      </c>
      <c r="AG21" s="76">
        <v>2043</v>
      </c>
      <c r="AH21" s="48">
        <v>1452.3661033522137</v>
      </c>
      <c r="AI21" s="48">
        <v>12722727.065365393</v>
      </c>
      <c r="AJ21" s="48">
        <v>496315598.45671517</v>
      </c>
      <c r="AK21" s="48">
        <f t="shared" si="7"/>
        <v>496315598.45671517</v>
      </c>
      <c r="AL21" s="48">
        <f t="shared" si="8"/>
        <v>707421874.68371511</v>
      </c>
      <c r="AM21" s="48">
        <f t="shared" si="9"/>
        <v>22363959.457915395</v>
      </c>
    </row>
    <row r="22" spans="1:39" x14ac:dyDescent="0.25">
      <c r="A22" s="76">
        <v>2044</v>
      </c>
      <c r="B22" s="48">
        <v>696026.6</v>
      </c>
      <c r="C22" s="48">
        <v>686102.4</v>
      </c>
      <c r="D22" s="48">
        <v>30601.91</v>
      </c>
      <c r="E22" s="48">
        <f t="shared" si="0"/>
        <v>30601910</v>
      </c>
      <c r="G22" s="76">
        <v>2044</v>
      </c>
      <c r="H22" s="48">
        <v>372866.31400000001</v>
      </c>
      <c r="I22" s="48">
        <v>8875557.6600000001</v>
      </c>
      <c r="J22" s="48">
        <v>537761.98</v>
      </c>
      <c r="K22" s="48">
        <f t="shared" si="4"/>
        <v>164895665.99999997</v>
      </c>
      <c r="L22" s="79">
        <f t="shared" si="2"/>
        <v>18.578625965458485</v>
      </c>
      <c r="N22" s="76">
        <v>2044</v>
      </c>
      <c r="O22" s="48">
        <v>1479.63598647197</v>
      </c>
      <c r="P22" s="48">
        <v>12997122.505169785</v>
      </c>
      <c r="Q22" s="48">
        <v>508326685.97168154</v>
      </c>
      <c r="R22" s="48">
        <f t="shared" si="5"/>
        <v>508326685.97168154</v>
      </c>
      <c r="T22" s="76">
        <v>2044</v>
      </c>
      <c r="U22" s="48">
        <v>696026.6</v>
      </c>
      <c r="V22" s="48">
        <v>670501.6</v>
      </c>
      <c r="W22" s="48">
        <v>28236.01</v>
      </c>
      <c r="X22" s="48">
        <f t="shared" si="1"/>
        <v>28236010</v>
      </c>
      <c r="Z22" s="76">
        <v>2044</v>
      </c>
      <c r="AA22" s="48">
        <v>352098.58513600001</v>
      </c>
      <c r="AB22" s="48">
        <v>8842212.0606399998</v>
      </c>
      <c r="AC22" s="48">
        <v>527388.59532900003</v>
      </c>
      <c r="AD22" s="48">
        <f t="shared" si="6"/>
        <v>175290010.19300002</v>
      </c>
      <c r="AE22" s="79">
        <f t="shared" si="3"/>
        <v>19.824225995809527</v>
      </c>
      <c r="AG22" s="76">
        <v>2044</v>
      </c>
      <c r="AH22" s="48">
        <v>1479.63598647197</v>
      </c>
      <c r="AI22" s="48">
        <v>12997122.505169785</v>
      </c>
      <c r="AJ22" s="48">
        <v>508326685.97168154</v>
      </c>
      <c r="AK22" s="48">
        <f t="shared" si="7"/>
        <v>508326685.97168154</v>
      </c>
      <c r="AL22" s="48">
        <f t="shared" si="8"/>
        <v>711852706.16468155</v>
      </c>
      <c r="AM22" s="48">
        <f t="shared" si="9"/>
        <v>22509836.165809788</v>
      </c>
    </row>
    <row r="23" spans="1:39" x14ac:dyDescent="0.25">
      <c r="A23" s="76">
        <v>2045</v>
      </c>
      <c r="B23" s="48">
        <v>692540.4</v>
      </c>
      <c r="C23" s="48">
        <v>683890.4</v>
      </c>
      <c r="D23" s="48">
        <v>33435.629999999997</v>
      </c>
      <c r="E23" s="48">
        <f t="shared" si="0"/>
        <v>33435629.999999996</v>
      </c>
      <c r="G23" s="76">
        <v>2045</v>
      </c>
      <c r="H23" s="48">
        <v>398365.68699999998</v>
      </c>
      <c r="I23" s="48">
        <v>8749988.4800000004</v>
      </c>
      <c r="J23" s="48">
        <v>582074.08199999994</v>
      </c>
      <c r="K23" s="48">
        <f t="shared" si="4"/>
        <v>183708394.99999997</v>
      </c>
      <c r="L23" s="79">
        <f t="shared" si="2"/>
        <v>20.995272784633421</v>
      </c>
      <c r="N23" s="76">
        <v>2045</v>
      </c>
      <c r="O23" s="48">
        <v>1466.6008777247475</v>
      </c>
      <c r="P23" s="48">
        <v>12847423.688868789</v>
      </c>
      <c r="Q23" s="48">
        <v>545992224.00230062</v>
      </c>
      <c r="R23" s="48">
        <f t="shared" si="5"/>
        <v>545992224.00230062</v>
      </c>
      <c r="T23" s="76">
        <v>2045</v>
      </c>
      <c r="U23" s="48">
        <v>692540.4</v>
      </c>
      <c r="V23" s="48">
        <v>672492.4</v>
      </c>
      <c r="W23" s="48">
        <v>30272.080000000002</v>
      </c>
      <c r="X23" s="48">
        <f t="shared" si="1"/>
        <v>30272080</v>
      </c>
      <c r="Z23" s="76">
        <v>2045</v>
      </c>
      <c r="AA23" s="48">
        <v>372041.477655</v>
      </c>
      <c r="AB23" s="48">
        <v>8732129.0095300004</v>
      </c>
      <c r="AC23" s="48">
        <v>565904.27188300004</v>
      </c>
      <c r="AD23" s="48">
        <f t="shared" si="6"/>
        <v>193862794.22800004</v>
      </c>
      <c r="AE23" s="79">
        <f t="shared" si="3"/>
        <v>22.201091396659809</v>
      </c>
      <c r="AG23" s="76">
        <v>2045</v>
      </c>
      <c r="AH23" s="48">
        <v>1466.6008777247475</v>
      </c>
      <c r="AI23" s="48">
        <v>12847423.688868789</v>
      </c>
      <c r="AJ23" s="48">
        <v>545992224.00230062</v>
      </c>
      <c r="AK23" s="48">
        <f t="shared" si="7"/>
        <v>545992224.00230062</v>
      </c>
      <c r="AL23" s="48">
        <f t="shared" si="8"/>
        <v>770127098.23030066</v>
      </c>
      <c r="AM23" s="48">
        <f t="shared" si="9"/>
        <v>22252045.09839879</v>
      </c>
    </row>
    <row r="24" spans="1:39" x14ac:dyDescent="0.25">
      <c r="A24" s="76">
        <v>2046</v>
      </c>
      <c r="B24" s="48">
        <v>691797.2</v>
      </c>
      <c r="C24" s="48">
        <v>680649.7</v>
      </c>
      <c r="D24" s="48">
        <v>34403.71</v>
      </c>
      <c r="E24" s="48">
        <f t="shared" si="0"/>
        <v>34403710</v>
      </c>
      <c r="G24" s="76">
        <v>2046</v>
      </c>
      <c r="H24" s="48">
        <v>407078.37900000002</v>
      </c>
      <c r="I24" s="48">
        <v>8605790.8499999996</v>
      </c>
      <c r="J24" s="48">
        <v>584979.83499999996</v>
      </c>
      <c r="K24" s="48">
        <f t="shared" si="4"/>
        <v>177901455.99999994</v>
      </c>
      <c r="L24" s="79">
        <f t="shared" si="2"/>
        <v>20.672296027273305</v>
      </c>
      <c r="N24" s="76">
        <v>2046</v>
      </c>
      <c r="O24" s="48">
        <v>1454.7808913103213</v>
      </c>
      <c r="P24" s="48">
        <v>12743880.607878415</v>
      </c>
      <c r="Q24" s="48">
        <v>562036375.70027101</v>
      </c>
      <c r="R24" s="48">
        <f t="shared" si="5"/>
        <v>562036375.70027101</v>
      </c>
      <c r="T24" s="76">
        <v>2046</v>
      </c>
      <c r="U24" s="48">
        <v>691797.2</v>
      </c>
      <c r="V24" s="48">
        <v>668284.80000000005</v>
      </c>
      <c r="W24" s="48">
        <v>31338.81</v>
      </c>
      <c r="X24" s="48">
        <f t="shared" si="1"/>
        <v>31338810</v>
      </c>
      <c r="Z24" s="76">
        <v>2046</v>
      </c>
      <c r="AA24" s="48">
        <v>386069.02210099995</v>
      </c>
      <c r="AB24" s="48">
        <v>8653568.9535099994</v>
      </c>
      <c r="AC24" s="48">
        <v>568804.63240300003</v>
      </c>
      <c r="AD24" s="48">
        <f t="shared" si="6"/>
        <v>182735610.30200008</v>
      </c>
      <c r="AE24" s="79">
        <f t="shared" si="3"/>
        <v>21.116791382112943</v>
      </c>
      <c r="AG24" s="76">
        <v>2046</v>
      </c>
      <c r="AH24" s="48">
        <v>1454.7808913103213</v>
      </c>
      <c r="AI24" s="48">
        <v>12743880.607878415</v>
      </c>
      <c r="AJ24" s="48">
        <v>562036375.70027101</v>
      </c>
      <c r="AK24" s="48">
        <f t="shared" si="7"/>
        <v>562036375.70027101</v>
      </c>
      <c r="AL24" s="48">
        <f t="shared" si="8"/>
        <v>776110796.00227106</v>
      </c>
      <c r="AM24" s="48">
        <f t="shared" si="9"/>
        <v>22065734.361388415</v>
      </c>
    </row>
    <row r="25" spans="1:39" x14ac:dyDescent="0.25">
      <c r="A25" s="76">
        <v>2047</v>
      </c>
      <c r="B25" s="48">
        <v>692127</v>
      </c>
      <c r="C25" s="48">
        <v>681123.2</v>
      </c>
      <c r="D25" s="48">
        <v>35243.93</v>
      </c>
      <c r="E25" s="48">
        <f t="shared" si="0"/>
        <v>35243930</v>
      </c>
      <c r="G25" s="76">
        <v>2047</v>
      </c>
      <c r="H25" s="48">
        <v>421062.397</v>
      </c>
      <c r="I25" s="48">
        <v>8647104.1500000004</v>
      </c>
      <c r="J25" s="48">
        <v>604111.46799999999</v>
      </c>
      <c r="K25" s="48">
        <f t="shared" si="4"/>
        <v>183049071</v>
      </c>
      <c r="L25" s="79">
        <f t="shared" si="2"/>
        <v>21.168829220126831</v>
      </c>
      <c r="N25" s="76">
        <v>2047</v>
      </c>
      <c r="O25" s="48">
        <v>1461.3781519029383</v>
      </c>
      <c r="P25" s="48">
        <v>12801672.61066974</v>
      </c>
      <c r="Q25" s="48">
        <v>580611915.97177291</v>
      </c>
      <c r="R25" s="48">
        <f t="shared" si="5"/>
        <v>580611915.97177291</v>
      </c>
      <c r="T25" s="76">
        <v>2047</v>
      </c>
      <c r="U25" s="48">
        <v>692127</v>
      </c>
      <c r="V25" s="48">
        <v>668764.6</v>
      </c>
      <c r="W25" s="48">
        <v>31897.72</v>
      </c>
      <c r="X25" s="48">
        <f t="shared" si="1"/>
        <v>31897720</v>
      </c>
      <c r="Z25" s="76">
        <v>2047</v>
      </c>
      <c r="AA25" s="48">
        <v>390388.25966099999</v>
      </c>
      <c r="AB25" s="48">
        <v>8589885.2416099999</v>
      </c>
      <c r="AC25" s="48">
        <v>577440.73566400004</v>
      </c>
      <c r="AD25" s="48">
        <f t="shared" si="6"/>
        <v>187052476.00300005</v>
      </c>
      <c r="AE25" s="79">
        <f t="shared" si="3"/>
        <v>21.775899298037753</v>
      </c>
      <c r="AG25" s="76">
        <v>2047</v>
      </c>
      <c r="AH25" s="48">
        <v>1461.3781519029383</v>
      </c>
      <c r="AI25" s="48">
        <v>12801672.61066974</v>
      </c>
      <c r="AJ25" s="48">
        <v>580611915.97177291</v>
      </c>
      <c r="AK25" s="48">
        <f t="shared" si="7"/>
        <v>580611915.97177291</v>
      </c>
      <c r="AL25" s="48">
        <f t="shared" si="8"/>
        <v>799562111.97477293</v>
      </c>
      <c r="AM25" s="48">
        <f t="shared" si="9"/>
        <v>22060322.452279739</v>
      </c>
    </row>
    <row r="26" spans="1:39" x14ac:dyDescent="0.25">
      <c r="A26" s="76">
        <v>2048</v>
      </c>
      <c r="B26" s="48">
        <v>693383</v>
      </c>
      <c r="C26" s="48">
        <v>684460.1</v>
      </c>
      <c r="D26" s="48">
        <v>36399.17</v>
      </c>
      <c r="E26" s="48">
        <f t="shared" si="0"/>
        <v>36399170</v>
      </c>
      <c r="G26" s="76">
        <v>2048</v>
      </c>
      <c r="H26" s="48">
        <v>427475.13400000002</v>
      </c>
      <c r="I26" s="48">
        <v>8468323.3200000003</v>
      </c>
      <c r="J26" s="48">
        <v>614920.80000000005</v>
      </c>
      <c r="K26" s="48">
        <f t="shared" si="4"/>
        <v>187445666.00000003</v>
      </c>
      <c r="L26" s="79">
        <f t="shared" si="2"/>
        <v>22.134920800355083</v>
      </c>
      <c r="N26" s="76">
        <v>2048</v>
      </c>
      <c r="O26" s="48">
        <v>1455.5099663035467</v>
      </c>
      <c r="P26" s="48">
        <v>12785199.544010354</v>
      </c>
      <c r="Q26" s="48">
        <v>599141301.09911919</v>
      </c>
      <c r="R26" s="48">
        <f t="shared" si="5"/>
        <v>599141301.09911919</v>
      </c>
      <c r="T26" s="76">
        <v>2048</v>
      </c>
      <c r="U26" s="48">
        <v>693383</v>
      </c>
      <c r="V26" s="48">
        <v>670430.1</v>
      </c>
      <c r="W26" s="48">
        <v>32994.5</v>
      </c>
      <c r="X26" s="48">
        <f t="shared" si="1"/>
        <v>32994500</v>
      </c>
      <c r="Z26" s="76">
        <v>2048</v>
      </c>
      <c r="AA26" s="48">
        <v>399096.078958</v>
      </c>
      <c r="AB26" s="48">
        <v>8474241.8634699993</v>
      </c>
      <c r="AC26" s="48">
        <v>577079.62818700005</v>
      </c>
      <c r="AD26" s="48">
        <f t="shared" si="6"/>
        <v>177983549.22900006</v>
      </c>
      <c r="AE26" s="79">
        <f t="shared" si="3"/>
        <v>21.002887585287784</v>
      </c>
      <c r="AG26" s="76">
        <v>2048</v>
      </c>
      <c r="AH26" s="48">
        <v>1455.5099663035467</v>
      </c>
      <c r="AI26" s="48">
        <v>12785199.544010354</v>
      </c>
      <c r="AJ26" s="48">
        <v>599141301.09911919</v>
      </c>
      <c r="AK26" s="48">
        <f t="shared" si="7"/>
        <v>599141301.09911919</v>
      </c>
      <c r="AL26" s="48">
        <f t="shared" si="8"/>
        <v>810119350.32811928</v>
      </c>
      <c r="AM26" s="48">
        <f t="shared" si="9"/>
        <v>21929871.507480353</v>
      </c>
    </row>
    <row r="27" spans="1:39" x14ac:dyDescent="0.25">
      <c r="A27" s="76">
        <v>2049</v>
      </c>
      <c r="B27" s="48">
        <v>692503.2</v>
      </c>
      <c r="C27" s="48">
        <v>679953.4</v>
      </c>
      <c r="D27" s="48">
        <v>38050.589999999997</v>
      </c>
      <c r="E27" s="48">
        <f t="shared" si="0"/>
        <v>38050590</v>
      </c>
      <c r="G27" s="76">
        <v>2049</v>
      </c>
      <c r="H27" s="48">
        <v>435953.08499999996</v>
      </c>
      <c r="I27" s="48">
        <v>8445766.2799999993</v>
      </c>
      <c r="J27" s="48">
        <v>635841.07799999998</v>
      </c>
      <c r="K27" s="48">
        <f t="shared" si="4"/>
        <v>199887993.00000003</v>
      </c>
      <c r="L27" s="79">
        <f t="shared" si="2"/>
        <v>23.667241831371168</v>
      </c>
      <c r="N27" s="76">
        <v>2049</v>
      </c>
      <c r="O27" s="48">
        <v>1460.8599208017663</v>
      </c>
      <c r="P27" s="48">
        <v>12797132.906223472</v>
      </c>
      <c r="Q27" s="48">
        <v>622879794.31688154</v>
      </c>
      <c r="R27" s="48">
        <f t="shared" si="5"/>
        <v>622879794.31688154</v>
      </c>
      <c r="T27" s="76">
        <v>2049</v>
      </c>
      <c r="U27" s="48">
        <v>692503.2</v>
      </c>
      <c r="V27" s="48">
        <v>671843.1</v>
      </c>
      <c r="W27" s="48">
        <v>33886.949999999997</v>
      </c>
      <c r="X27" s="48">
        <f t="shared" si="1"/>
        <v>33886950</v>
      </c>
      <c r="Z27" s="76">
        <v>2049</v>
      </c>
      <c r="AA27" s="48">
        <v>406984.58502400003</v>
      </c>
      <c r="AB27" s="48">
        <v>8441080.7660300005</v>
      </c>
      <c r="AC27" s="48">
        <v>592003.532289</v>
      </c>
      <c r="AD27" s="48">
        <f t="shared" si="6"/>
        <v>185018947.26499996</v>
      </c>
      <c r="AE27" s="79">
        <f t="shared" si="3"/>
        <v>21.918869442593646</v>
      </c>
      <c r="AG27" s="76">
        <v>2049</v>
      </c>
      <c r="AH27" s="48">
        <v>1460.8599208017663</v>
      </c>
      <c r="AI27" s="48">
        <v>12797132.906223472</v>
      </c>
      <c r="AJ27" s="48">
        <v>622879794.31688154</v>
      </c>
      <c r="AK27" s="48">
        <f t="shared" si="7"/>
        <v>622879794.31688154</v>
      </c>
      <c r="AL27" s="48">
        <f t="shared" si="8"/>
        <v>841785691.58188152</v>
      </c>
      <c r="AM27" s="48">
        <f t="shared" si="9"/>
        <v>21910056.772253476</v>
      </c>
    </row>
    <row r="28" spans="1:39" x14ac:dyDescent="0.25">
      <c r="A28" s="77" t="s">
        <v>43</v>
      </c>
      <c r="B28" s="78">
        <f>SUM(B3:B27)</f>
        <v>13854943.799999999</v>
      </c>
      <c r="C28" s="78">
        <f t="shared" ref="C28:E28" si="10">SUM(C3:C27)</f>
        <v>13665744</v>
      </c>
      <c r="D28" s="78">
        <f t="shared" si="10"/>
        <v>558103.69999999995</v>
      </c>
      <c r="E28" s="48">
        <f t="shared" si="10"/>
        <v>558103700</v>
      </c>
      <c r="G28" s="77" t="s">
        <v>43</v>
      </c>
      <c r="H28" s="78">
        <f>SUM(H3:H27)</f>
        <v>6243728.4639999997</v>
      </c>
      <c r="I28" s="78">
        <f t="shared" ref="I28:K28" si="11">SUM(I3:I27)</f>
        <v>160849316.70999998</v>
      </c>
      <c r="J28" s="78">
        <f t="shared" si="11"/>
        <v>9326628.6450000014</v>
      </c>
      <c r="K28" s="48">
        <f t="shared" si="11"/>
        <v>3082900181</v>
      </c>
      <c r="L28" s="79">
        <f>(J28-H28)*1000/I28</f>
        <v>19.166386553933918</v>
      </c>
      <c r="N28" s="77" t="s">
        <v>43</v>
      </c>
      <c r="O28" s="78">
        <f>SUM(O3:O27)</f>
        <v>29305.42148121541</v>
      </c>
      <c r="P28" s="78">
        <f>SUM(P3:P27)</f>
        <v>256891147.98508731</v>
      </c>
      <c r="Q28" s="78">
        <f t="shared" ref="Q28:R28" si="12">SUM(Q3:Q27)</f>
        <v>9348274901.6864071</v>
      </c>
      <c r="R28" s="48">
        <f t="shared" si="12"/>
        <v>9348274901.6864071</v>
      </c>
      <c r="T28" s="77" t="s">
        <v>43</v>
      </c>
      <c r="U28" s="78">
        <f>SUM(U3:U27)</f>
        <v>13854943.799999999</v>
      </c>
      <c r="V28" s="78">
        <f t="shared" ref="V28:X28" si="13">SUM(V3:V27)</f>
        <v>13484319.1</v>
      </c>
      <c r="W28" s="78">
        <f t="shared" si="13"/>
        <v>517410.34</v>
      </c>
      <c r="X28" s="48">
        <f t="shared" si="13"/>
        <v>517410340</v>
      </c>
      <c r="Z28" s="77" t="s">
        <v>43</v>
      </c>
      <c r="AA28" s="78">
        <f>SUM(AA3:AA27)</f>
        <v>5910910.5684000012</v>
      </c>
      <c r="AB28" s="78">
        <f t="shared" ref="AB28:AD28" si="14">SUM(AB3:AB27)</f>
        <v>160093214.94266999</v>
      </c>
      <c r="AC28" s="78">
        <f t="shared" si="14"/>
        <v>9068672.7822099999</v>
      </c>
      <c r="AD28" s="48">
        <f t="shared" si="14"/>
        <v>3157762213.8100004</v>
      </c>
      <c r="AE28" s="79">
        <f>(AC28-AA28)*1000/AB28</f>
        <v>19.724522459873178</v>
      </c>
      <c r="AG28" s="77" t="s">
        <v>43</v>
      </c>
      <c r="AH28" s="78">
        <f>SUM(AH3:AH27)</f>
        <v>29305.42148121541</v>
      </c>
      <c r="AI28" s="78">
        <f t="shared" ref="AI28:AK28" si="15">SUM(AI3:AI27)</f>
        <v>256891147.98508731</v>
      </c>
      <c r="AJ28" s="78">
        <f t="shared" si="15"/>
        <v>9348274901.6864071</v>
      </c>
      <c r="AK28" s="48">
        <f t="shared" si="15"/>
        <v>9348274901.6864071</v>
      </c>
      <c r="AL28" s="48">
        <f>SUM(AL8:AL27)</f>
        <v>13023447455.496407</v>
      </c>
      <c r="AM28" s="48">
        <f>SUM(AM8:AM27)</f>
        <v>430468682.02775735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TOC</vt:lpstr>
      <vt:lpstr>Report_Table 6</vt:lpstr>
      <vt:lpstr>Report_Table 7</vt:lpstr>
      <vt:lpstr>Report_Table 8</vt:lpstr>
      <vt:lpstr>Table 6 Backup==&gt;</vt:lpstr>
      <vt:lpstr>PTCO2</vt:lpstr>
      <vt:lpstr>PTCriteria</vt:lpstr>
      <vt:lpstr>Energy Revenue</vt:lpstr>
      <vt:lpstr>'Report_Table 6'!Print_Area</vt:lpstr>
      <vt:lpstr>TOC!Print_Area</vt:lpstr>
      <vt:lpstr>two_thousand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2024-03-01T15:57:36Z</dcterms:created>
  <dcterms:modified xsi:type="dcterms:W3CDTF">2024-03-01T17:59:52Z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{FCDFD3FA-8FA4-460F-802F-3F8E76D3E345}</vt:lpwstr>
  </property>
</Properties>
</file>